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firstSheet="22" activeTab="27"/>
  </bookViews>
  <sheets>
    <sheet name="ÖSSZEFÜGGÉSEK" sheetId="1" r:id="rId1"/>
    <sheet name="1.sz.mell." sheetId="2" r:id="rId2"/>
    <sheet name="2.a.sz.mell  " sheetId="3" r:id="rId3"/>
    <sheet name="2.b.sz.mell  " sheetId="4" r:id="rId4"/>
    <sheet name="ELLENŐRZÉS-1.sz.2.a.sz.2.b.sz." sheetId="5" r:id="rId5"/>
    <sheet name="3.a.sz.mell. " sheetId="6" r:id="rId6"/>
    <sheet name="3.b.sz.mell.  " sheetId="7" r:id="rId7"/>
    <sheet name="4.sz.mell" sheetId="8" r:id="rId8"/>
    <sheet name="5.sz.mell " sheetId="9" r:id="rId9"/>
    <sheet name="6.sz.mell " sheetId="10" r:id="rId10"/>
    <sheet name="7. sz. mell " sheetId="11" r:id="rId11"/>
    <sheet name="8.sz.mell " sheetId="12" r:id="rId12"/>
    <sheet name="9.sz.mell " sheetId="13" r:id="rId13"/>
    <sheet name=" 10. sz. mell " sheetId="14" r:id="rId14"/>
    <sheet name="11. sz. mell. " sheetId="15" r:id="rId15"/>
    <sheet name="12. sz. mell. " sheetId="16" r:id="rId16"/>
    <sheet name="13.1. sz. mell" sheetId="17" r:id="rId17"/>
    <sheet name="13.1. a.sz. mell " sheetId="18" r:id="rId18"/>
    <sheet name="13.1. b.sz. mell  " sheetId="19" r:id="rId19"/>
    <sheet name="13.1. c.sz. mell  " sheetId="20" r:id="rId20"/>
    <sheet name="13.1. d.sz. mell  " sheetId="21" r:id="rId21"/>
    <sheet name="13.1. e.sz. mell  " sheetId="22" r:id="rId22"/>
    <sheet name="13.1. f.sz. mell   " sheetId="23" r:id="rId23"/>
    <sheet name="13.2. sz. mell   " sheetId="24" r:id="rId24"/>
    <sheet name="13.3. sz. mell    " sheetId="25" r:id="rId25"/>
    <sheet name="13.4.a. sz. mell     " sheetId="26" r:id="rId26"/>
    <sheet name="13.4.b. sz. mell" sheetId="27" r:id="rId27"/>
    <sheet name=" 14. sz. mell" sheetId="28" r:id="rId28"/>
    <sheet name="15. sz.mell" sheetId="29" r:id="rId29"/>
    <sheet name="15.b. sz.mell " sheetId="30" r:id="rId30"/>
    <sheet name="15.c. sz.mell  " sheetId="31" r:id="rId31"/>
    <sheet name="16. sz. mell" sheetId="32" r:id="rId32"/>
    <sheet name="17-18.sz.mell" sheetId="33" r:id="rId33"/>
  </sheets>
  <definedNames>
    <definedName name="_xlnm.Print_Titles" localSheetId="27">' 14. sz. mell'!$1:$3</definedName>
    <definedName name="_xlnm.Print_Titles" localSheetId="16">'13.1. sz. mell'!$1:$7</definedName>
  </definedNames>
  <calcPr fullCalcOnLoad="1"/>
</workbook>
</file>

<file path=xl/sharedStrings.xml><?xml version="1.0" encoding="utf-8"?>
<sst xmlns="http://schemas.openxmlformats.org/spreadsheetml/2006/main" count="1956" uniqueCount="733">
  <si>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</si>
  <si>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</si>
  <si>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</si>
  <si>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</si>
  <si>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</si>
  <si>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</si>
  <si>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</si>
  <si>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</si>
  <si>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</si>
  <si>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</si>
  <si>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</si>
  <si>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</si>
  <si>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</si>
  <si>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</si>
  <si>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</si>
  <si>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</si>
  <si>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</si>
  <si>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</si>
  <si>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</si>
  <si>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</si>
  <si>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</si>
  <si>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</si>
  <si>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</si>
  <si>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</si>
  <si>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</si>
  <si>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</si>
  <si>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</si>
  <si>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</si>
  <si>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</si>
  <si>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</si>
  <si>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</si>
  <si>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</si>
  <si>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BEVÉTELEK ÖSSZESEN:</t>
  </si>
  <si>
    <t>K I A D Á S O K</t>
  </si>
  <si>
    <t>Kiadási jogcímek</t>
  </si>
  <si>
    <t>Személyi  juttatások</t>
  </si>
  <si>
    <t>Munkaadókat terhelő járulékok</t>
  </si>
  <si>
    <t>Ellátottak pénzbeli juttatása</t>
  </si>
  <si>
    <t>Tartalékok</t>
  </si>
  <si>
    <t>Összesen</t>
  </si>
  <si>
    <t>Jogcím</t>
  </si>
  <si>
    <t>fő (ellátott)</t>
  </si>
  <si>
    <t>Ft/fő</t>
  </si>
  <si>
    <t>Összesen:</t>
  </si>
  <si>
    <t>Cím neve, száma</t>
  </si>
  <si>
    <t>01</t>
  </si>
  <si>
    <t>Alcím neve, száma</t>
  </si>
  <si>
    <t xml:space="preserve">  ………...…………        </t>
  </si>
  <si>
    <t>--------</t>
  </si>
  <si>
    <t>Ezer forintban !</t>
  </si>
  <si>
    <t>Előirányzat-csoport</t>
  </si>
  <si>
    <t>Előirányzat-csoport, kiemelt előirányzat megnevezése</t>
  </si>
  <si>
    <t>Előirányzat</t>
  </si>
  <si>
    <t>száma</t>
  </si>
  <si>
    <t>Bevételek</t>
  </si>
  <si>
    <t>Intézményi működési bevételek</t>
  </si>
  <si>
    <t>Önkormányzat sajátos működési bevételei</t>
  </si>
  <si>
    <t>Helyi adók</t>
  </si>
  <si>
    <t>Átengedett központi adók</t>
  </si>
  <si>
    <t>Bírságok, egyéb bevételek</t>
  </si>
  <si>
    <t>Felhalmozási és tőkejellegű bevételek</t>
  </si>
  <si>
    <t>Tárgyi eszközök, immateriális javak érték.</t>
  </si>
  <si>
    <t>Normatív állami hozzájárulás</t>
  </si>
  <si>
    <t>Működésképtelen önkormányzatok tám.</t>
  </si>
  <si>
    <t>Normatív kötött felhasználású támogatás</t>
  </si>
  <si>
    <t>Címzett támogatás</t>
  </si>
  <si>
    <t>Céltámogatás</t>
  </si>
  <si>
    <t>Egyéb központi támogatás</t>
  </si>
  <si>
    <t>EU támogatás</t>
  </si>
  <si>
    <t>Kiadások</t>
  </si>
  <si>
    <t>Működési kiadások</t>
  </si>
  <si>
    <t>Dologi jellegű kiadások</t>
  </si>
  <si>
    <t>Felhalmozási célú kiadások</t>
  </si>
  <si>
    <t>Egyéb fejlesztési célú kiadások</t>
  </si>
  <si>
    <t>Általános tartalék</t>
  </si>
  <si>
    <t>Céltartalék</t>
  </si>
  <si>
    <t>Egyéb kiadások</t>
  </si>
  <si>
    <t xml:space="preserve">KIADÁSOK ÖSSZESEN: </t>
  </si>
  <si>
    <t>Igazgatási feladatok</t>
  </si>
  <si>
    <t>Átvett pénzeszközök</t>
  </si>
  <si>
    <t>Önkormányzati támogatás</t>
  </si>
  <si>
    <t>Szociális gondoskodás</t>
  </si>
  <si>
    <t>02</t>
  </si>
  <si>
    <t>Egészségügyi ellátás</t>
  </si>
  <si>
    <t>04</t>
  </si>
  <si>
    <t>05</t>
  </si>
  <si>
    <t>II. Költségvetési szerv</t>
  </si>
  <si>
    <t>III. Költségvetési szerv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</si>
  <si>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</si>
  <si>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</si>
  <si>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</si>
  <si>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</si>
  <si>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</si>
  <si>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</si>
  <si>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</si>
  <si>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</si>
  <si>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</si>
  <si>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</si>
  <si>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</si>
  <si>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</si>
  <si>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Eredeti előirányzat</t>
  </si>
  <si>
    <t>Polgármesteri hivatal igazgatási feladatok</t>
  </si>
  <si>
    <t>Közutak üzemeltetése</t>
  </si>
  <si>
    <t>Polgári védelmi feladatok</t>
  </si>
  <si>
    <t>Települési vízellátás</t>
  </si>
  <si>
    <t>Közvilágítási feladatok</t>
  </si>
  <si>
    <t>Szennyvízelvezetés</t>
  </si>
  <si>
    <t>Települési hulladékkezelés</t>
  </si>
  <si>
    <t>Útfenntartás</t>
  </si>
  <si>
    <t>Rendszeres szociális segély</t>
  </si>
  <si>
    <t>Eseti segély</t>
  </si>
  <si>
    <t>Kiadás vonzata évenként</t>
  </si>
  <si>
    <t>Sor-
szám</t>
  </si>
  <si>
    <t>Működési célú hiteltörlesztés (tőke+kamat)</t>
  </si>
  <si>
    <t>............................</t>
  </si>
  <si>
    <t>Felhalmozási célú hiteltörlesztés (tőke+kamat)</t>
  </si>
  <si>
    <t>Összesen (1+6)</t>
  </si>
  <si>
    <t>Hitel, kölcsön állomány január 1-jén</t>
  </si>
  <si>
    <t xml:space="preserve">Hitel, kölcsön </t>
  </si>
  <si>
    <t xml:space="preserve">Rövid lejáratú </t>
  </si>
  <si>
    <t>Hosszú lejáratú</t>
  </si>
  <si>
    <t>Kedvezmény nélkül elérhető bevétel</t>
  </si>
  <si>
    <t>Kedvezmények összege</t>
  </si>
  <si>
    <t xml:space="preserve">Önkormányzatok sajátos működési bevételei </t>
  </si>
  <si>
    <t>Önkormányzatok költségvetési támogatása és átengedett személyi jövedelemadó bevétele</t>
  </si>
  <si>
    <t>Működési célú kölcsönök visszatérülése, igénybevétele</t>
  </si>
  <si>
    <t>Működési célú előző évi pénzmaradvány igénybevétele</t>
  </si>
  <si>
    <t xml:space="preserve">Személyi juttatások </t>
  </si>
  <si>
    <t>Dologi kiadások és egyéb folyó kiadások (levonva az értékesített tárgyi eszközök, immateriális javak utáni ÁFA befizetés és kamatkifizetés )</t>
  </si>
  <si>
    <t>II. Felhalmozási célú bevételek és kiadások</t>
  </si>
  <si>
    <t>Fejlesztési célú támogatások</t>
  </si>
  <si>
    <t>Felhalmozási ÁFA visszatérülése</t>
  </si>
  <si>
    <t>Értékesített tárgyi eszközök és
 immateriális javak ÁFA-ja</t>
  </si>
  <si>
    <t>Felhalmozási célú kölcsönök visszatérülése, igénybevétele</t>
  </si>
  <si>
    <t>Felhalmozási célú előző évi pénzmaradvány igénybevétele</t>
  </si>
  <si>
    <t>Felhalmozási kiadások (ÁFA-val együtt)</t>
  </si>
  <si>
    <t>Felújítási kiadások (ÁFA-val együtt)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</si>
  <si>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</si>
  <si>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</si>
  <si>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</si>
  <si>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</si>
  <si>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</si>
  <si>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</si>
  <si>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</si>
  <si>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</si>
  <si>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</si>
  <si>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</si>
  <si>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</si>
  <si>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</si>
  <si>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Járulékok</t>
  </si>
  <si>
    <t>Intézmény</t>
  </si>
  <si>
    <t>I. Intézmény</t>
  </si>
  <si>
    <t>II. Intézmény</t>
  </si>
  <si>
    <t>III. Intézmény</t>
  </si>
  <si>
    <t>Költségvetési szerv neve:</t>
  </si>
  <si>
    <t>Költségvetési szerv számlaszáma:</t>
  </si>
  <si>
    <t xml:space="preserve">Tartozásállomány megnevezése 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</si>
  <si>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</si>
  <si>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</si>
  <si>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</si>
  <si>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</si>
  <si>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</si>
  <si>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</si>
  <si>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Önkormányzatok sajátos felhalmozási és tőkebevételei</t>
  </si>
  <si>
    <t>Tárgyi eszközök, immateriális javak értékesítése</t>
  </si>
  <si>
    <t>Pénzügyi befektetések bevételei</t>
  </si>
  <si>
    <t>Finanszírozási bevételek</t>
  </si>
  <si>
    <t>Illetékek</t>
  </si>
  <si>
    <t>Előző évi pénzmaradvány igénybevétele</t>
  </si>
  <si>
    <t>Finanszírozási kiadások</t>
  </si>
  <si>
    <t>Előző évi vállalkozási eredmény igénybevétele</t>
  </si>
  <si>
    <t>Működésképtelen önkormányzatok támogatása</t>
  </si>
  <si>
    <t>Felújítás</t>
  </si>
  <si>
    <t>Pénzügyi befektetések kiadásai</t>
  </si>
  <si>
    <t>Társadalom- és szociálpolitikai juttatások</t>
  </si>
  <si>
    <t>Támogatások, kiegészítések</t>
  </si>
  <si>
    <t>Kiegészítő támogatás (egyéb)</t>
  </si>
  <si>
    <t>6=(2-4-5)</t>
  </si>
  <si>
    <t>Kötelezettség jogcíme</t>
  </si>
  <si>
    <t>Köt. váll.
 éve</t>
  </si>
  <si>
    <t>9=(4+5+6+7+8)</t>
  </si>
  <si>
    <t>Kölcsön-
nyújtás
éve</t>
  </si>
  <si>
    <t xml:space="preserve">Lejárat
éve </t>
  </si>
  <si>
    <t>Egyéb folyó kiadások</t>
  </si>
  <si>
    <t>Működési bevételek</t>
  </si>
  <si>
    <t>Támogatások</t>
  </si>
  <si>
    <t>Felhalmozási és tőkejellegű bev.</t>
  </si>
  <si>
    <t>Előző évi pénzmaradvány</t>
  </si>
  <si>
    <t>Támogatások elvonások</t>
  </si>
  <si>
    <t>Hitelek kamatai</t>
  </si>
  <si>
    <t>Egyéb bevételek</t>
  </si>
  <si>
    <t xml:space="preserve">Fajlagos
mérték </t>
  </si>
  <si>
    <t>Összesen
(2x3)</t>
  </si>
  <si>
    <t>Értékesített tárgyi eszközök, immateriális javak utáni ÁFA befizetés</t>
  </si>
  <si>
    <t xml:space="preserve">
Mutató-
szám
</t>
  </si>
  <si>
    <t>EU-s támogatásból megvalósuló projektek kiadásai</t>
  </si>
  <si>
    <t>Város- és községgazdálkodás</t>
  </si>
  <si>
    <t>Művelődési, sportfeladatok</t>
  </si>
  <si>
    <t>----------------------------------------------------------</t>
  </si>
  <si>
    <t>-------------------------</t>
  </si>
  <si>
    <t>………….. Kisebbségi Önkormányzat</t>
  </si>
  <si>
    <t>Véglegesen átvett pénzeszk.</t>
  </si>
  <si>
    <t>Cél-, címzett támogatás</t>
  </si>
  <si>
    <t>Intézményi beruházás</t>
  </si>
  <si>
    <t>Felhalm. és tőkejell. kiadások</t>
  </si>
  <si>
    <t>Költségvetési szervek támogatása</t>
  </si>
  <si>
    <t>3.1.</t>
  </si>
  <si>
    <t>3.2.</t>
  </si>
  <si>
    <t>3.3.</t>
  </si>
  <si>
    <t>3.4.</t>
  </si>
  <si>
    <t>4.1.</t>
  </si>
  <si>
    <t>4.2.</t>
  </si>
  <si>
    <t>4.3.</t>
  </si>
  <si>
    <t>5.1.</t>
  </si>
  <si>
    <t>5.2.</t>
  </si>
  <si>
    <t>5.3.</t>
  </si>
  <si>
    <t>6.1.</t>
  </si>
  <si>
    <t>6.2.</t>
  </si>
  <si>
    <t>Színházi támogatás</t>
  </si>
  <si>
    <t>Kiegészítő támogatás</t>
  </si>
  <si>
    <t>OEP-től átvett pénzeszköz</t>
  </si>
  <si>
    <t>6.1.1.</t>
  </si>
  <si>
    <t>6.1.2.</t>
  </si>
  <si>
    <t>6.1.3.</t>
  </si>
  <si>
    <t>6.1.4.</t>
  </si>
  <si>
    <t>Elkülönített állami pénzalapoktól átvett pénzeszköz</t>
  </si>
  <si>
    <t>7.1.</t>
  </si>
  <si>
    <t>I. Önkormányzat működési bevételei (2+3)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</si>
  <si>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</si>
  <si>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</si>
  <si>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</si>
  <si>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</si>
  <si>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</si>
  <si>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</si>
  <si>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</si>
  <si>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</si>
  <si>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</si>
  <si>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</si>
  <si>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</si>
  <si>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</si>
  <si>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</si>
  <si>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</si>
  <si>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</si>
  <si>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Felhalmozási célú kölcsönök nyújtása és törlesztése</t>
  </si>
  <si>
    <t>Bevételek összesen:</t>
  </si>
  <si>
    <t>Kiadások összesen:</t>
  </si>
  <si>
    <t>Pénzkészlet</t>
  </si>
  <si>
    <t>Egyenleg</t>
  </si>
  <si>
    <t>Tényleges bevétel - tervezett bevétel</t>
  </si>
  <si>
    <t>Ez a táblázat a tényleges bevételek és kiadások alakulásának megfigyelésére szolgál!</t>
  </si>
  <si>
    <t>Ez a táblázat automatikusan előállítja a tervezett és tényleges  bevételek és kiadások egyenlegét havonta!</t>
  </si>
  <si>
    <t>Tényleges kiadás - tervezett kiadás</t>
  </si>
  <si>
    <t>Cél- címzett támogatás</t>
  </si>
  <si>
    <t>Sor- szám</t>
  </si>
  <si>
    <t>Intézményi működési bevételek (levonva a felhalmozási ÁFA visszatérülések, értékesített tárgyi eszközök és immateriális javak ÁFA-ja, működési célú pénzeszközátvétel államháztartáson kívülről)</t>
  </si>
  <si>
    <t>Működési célú pénzeszközátvétel államháztartáson kívülről</t>
  </si>
  <si>
    <t>Támogatásértékű működési bevétel</t>
  </si>
  <si>
    <t>Támogatásértékű (lebonyolítási) célú működési bevétel</t>
  </si>
  <si>
    <t>Működési célú pénzeszközátadás államháztartáson kívülre, egyéb támogatás</t>
  </si>
  <si>
    <t>Támogatásértékű működési kiadás</t>
  </si>
  <si>
    <t>Továbbadási (lebonyolítási) célú működési kiadás</t>
  </si>
  <si>
    <t>Önkormányzatok felhalmozási és tőke jellegű bevételei (levonva a felhalmozási célú pénzeszközátvétel államháztartáson kívülről)</t>
  </si>
  <si>
    <t>Önkormányzatok sajátos felhalmozási és tőke bevételei</t>
  </si>
  <si>
    <t>Felhalmozási célú pénzeszközátvétel államháztartáson kívülről</t>
  </si>
  <si>
    <t>Támogatásértékű felhalmozási bevétel</t>
  </si>
  <si>
    <t>Továbbadási (lebonyolítási) célú felhalmozási bevétel</t>
  </si>
  <si>
    <t>Felhalmozási célú pénzeszközátadás államháztartáson kívülre</t>
  </si>
  <si>
    <t>Támogatásértékű felhalmozási kiadás</t>
  </si>
  <si>
    <t>Továbbadási (lebonyolítási) célú felhalmozási kiadás</t>
  </si>
  <si>
    <t>6.3.</t>
  </si>
  <si>
    <t>Egyéb kvi szervtől átvett támogatás</t>
  </si>
  <si>
    <t>6.4.</t>
  </si>
  <si>
    <t>Egyéb saját bevétel</t>
  </si>
  <si>
    <t>Általános forgalmi adó-bevételek, visszatérülések</t>
  </si>
  <si>
    <t>Hozam- és kamatbevételek</t>
  </si>
  <si>
    <t>Felhalmozási célú pénzeszközátv. államh. kívülről</t>
  </si>
  <si>
    <t>Támogatások,  kiegészítések</t>
  </si>
  <si>
    <t>Támogatásértékű bevételek</t>
  </si>
  <si>
    <t>Pénzmaradvány átadás</t>
  </si>
  <si>
    <t>1.5</t>
  </si>
  <si>
    <t>Működési célú pénzeszközátadás államháztartáson kívülre</t>
  </si>
  <si>
    <t>Pénzforgalom nélküli kiadások</t>
  </si>
  <si>
    <t>1.8.</t>
  </si>
  <si>
    <t>1.9.</t>
  </si>
  <si>
    <t>1.10.</t>
  </si>
  <si>
    <t>1.11.</t>
  </si>
  <si>
    <t>Kamatkiadások</t>
  </si>
  <si>
    <t>2.6.</t>
  </si>
  <si>
    <t>1.12.</t>
  </si>
  <si>
    <t>Működési célú pénzeszközát. államháztartáson kívülre</t>
  </si>
  <si>
    <t>Előző évi vállalkozási eredmény</t>
  </si>
  <si>
    <t>Támogatások, elvonások</t>
  </si>
  <si>
    <t>Felhalmozási célú pénzeszközát. Államháztart. kívülre</t>
  </si>
  <si>
    <t>Működési célú pénzeszközát. államháztart. kívülre</t>
  </si>
  <si>
    <t>Támogatásértékű bev.</t>
  </si>
  <si>
    <t>Támogatásértékű műk.kiadás</t>
  </si>
  <si>
    <t>Társadalom- és szociálpol. jutt.</t>
  </si>
  <si>
    <t>Támogatásértékű kiadások</t>
  </si>
  <si>
    <t>4.4.</t>
  </si>
  <si>
    <t>4.5.</t>
  </si>
  <si>
    <t>4.6.</t>
  </si>
  <si>
    <t>4.7.</t>
  </si>
  <si>
    <t>4.7.1.</t>
  </si>
  <si>
    <t>4.7.2.</t>
  </si>
  <si>
    <t>4.7.3.</t>
  </si>
  <si>
    <t>Véglegesen átvett pénzeszközök</t>
  </si>
  <si>
    <t>Támogatásértékű működési bevételek</t>
  </si>
  <si>
    <t>Támogatásértékű felhalmozási bevételek</t>
  </si>
  <si>
    <t>Működési célú pénzeszközátvétel</t>
  </si>
  <si>
    <t>Felhalmozási célú pénzeszközátvétel</t>
  </si>
  <si>
    <t xml:space="preserve">Intézményi működési bevételek </t>
  </si>
  <si>
    <t>Működési célú pénzmaradvány átadás</t>
  </si>
  <si>
    <t>Felhalmozási célú pénzmaradvány átadás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</si>
  <si>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</si>
  <si>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</si>
  <si>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</si>
  <si>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</si>
  <si>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</si>
  <si>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</si>
  <si>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</si>
  <si>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</si>
  <si>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 xml:space="preserve">   - egyéb folyó kiadásokból céljellegű kiadás</t>
  </si>
  <si>
    <t>Kiemelt előirány-
zat</t>
  </si>
  <si>
    <t xml:space="preserve">   - személyi juttatásból céljellegű kiadás</t>
  </si>
  <si>
    <t>Helyi adók*</t>
  </si>
  <si>
    <t>Átengedett központi adók*</t>
  </si>
  <si>
    <t>Normatív hozzájárulások*</t>
  </si>
  <si>
    <t>Normatív kötött felhasználású  támogatás*</t>
  </si>
  <si>
    <t>Dologi  kiadások*</t>
  </si>
  <si>
    <t>Felújítás*</t>
  </si>
  <si>
    <t>Intézményi beruházási kiadások*</t>
  </si>
  <si>
    <t>Önkormányzatok sajátos felhalmozási és tőkebevételei*</t>
  </si>
  <si>
    <t>Támogatásértékű működési bevételek (6.1.1.+…+6.1.4.)*</t>
  </si>
  <si>
    <t>Támogatásértékű felhalmozási bevételek (6.2.1.+…+6.2.4.)*</t>
  </si>
  <si>
    <t>Működési célú pénzeszköz átvétel államháztartáson kívülről*</t>
  </si>
  <si>
    <t>A   * -gal jelölt jogcím-csoporton belüli kiadásokat ÁFA-val együtt  célszerű tervezni, illetve bemutatni.</t>
  </si>
  <si>
    <t xml:space="preserve">Egyéb </t>
  </si>
  <si>
    <t>Támogatott szervezet neve</t>
  </si>
  <si>
    <t>Támogatás célja</t>
  </si>
  <si>
    <t>Támogatás összge 
(E Ft)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</si>
  <si>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</si>
  <si>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</si>
  <si>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</si>
  <si>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</si>
  <si>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</si>
  <si>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</si>
  <si>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</si>
  <si>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</si>
  <si>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</si>
  <si>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</si>
  <si>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</si>
  <si>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</si>
  <si>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</si>
  <si>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</si>
  <si>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Központi támogatás</t>
  </si>
  <si>
    <t>Egyéb</t>
  </si>
  <si>
    <t>Dologi  kiadások</t>
  </si>
  <si>
    <t>II. Felhalmozási és tőke jellegű kiadások (2.1+…+2.4)</t>
  </si>
  <si>
    <t>III. Tartalékok (3.1+3.2)</t>
  </si>
  <si>
    <t>IV. Egyéb kiadások</t>
  </si>
  <si>
    <t xml:space="preserve">Támogatásértékű működési bevételek </t>
  </si>
  <si>
    <t xml:space="preserve">Támogatásértékű felhalmozási bevételek </t>
  </si>
  <si>
    <t>Működési célú pénzeszköz átvétel államháztartáson kívülről</t>
  </si>
  <si>
    <t>Felhalmozási célú pénzeszk. átvétel államháztartáson kívülről</t>
  </si>
  <si>
    <t>Garancia és kezességvállalásból származó kifizetés</t>
  </si>
  <si>
    <t>Hatósági jogkörhöz köthető működési bevétel</t>
  </si>
  <si>
    <t>EU-s forrásból származó bevétel</t>
  </si>
  <si>
    <t xml:space="preserve">I. Önkormányzat működési bevételei </t>
  </si>
  <si>
    <t>II. Támogatások, kiegészítések (2.1+…+2.3)</t>
  </si>
  <si>
    <t>III. Felhalmozási és tőkejellegű bevételek (3.1+…+3.3)</t>
  </si>
  <si>
    <t>Személyi jellegű</t>
  </si>
  <si>
    <t>Beruházások, beszerzések</t>
  </si>
  <si>
    <t>Szolgáltatások igénybe vétele</t>
  </si>
  <si>
    <t>Adminisztratív költségek</t>
  </si>
  <si>
    <t>13/1/a. számú melléklet</t>
  </si>
  <si>
    <t>13/1/b. számú melléklet</t>
  </si>
  <si>
    <t>13/1/c. számú melléklet</t>
  </si>
  <si>
    <t>13/1/d. számú melléklet</t>
  </si>
  <si>
    <t>13/1/e. számú melléklet</t>
  </si>
  <si>
    <t>13/3. számú melléklet</t>
  </si>
  <si>
    <t>13/4/b. számú melléklet</t>
  </si>
  <si>
    <t>IV. Véglegesen átvett pénzeszközök (4.1+...+4.4)</t>
  </si>
  <si>
    <t>- saját erőből központi támogatás</t>
  </si>
  <si>
    <t>30-60 nap 
közötti 
állomány</t>
  </si>
  <si>
    <t>60 napon 
túli 
állomány</t>
  </si>
  <si>
    <t>- ellátottak pénzbeli juttatásából céljellegű kiadás</t>
  </si>
  <si>
    <t>06</t>
  </si>
  <si>
    <t>Felhalm. célú pénzeszk. átvétel államháztartáson kívülről*</t>
  </si>
  <si>
    <t>Fejlesztési célú támogatások (4.7.1+…+4.7.3)*</t>
  </si>
  <si>
    <t>Központosított előirányzatokból támogatás</t>
  </si>
  <si>
    <t>Fejlesztési és vis maior támogatás</t>
  </si>
  <si>
    <t>Egyéb fejlesztési támogatás</t>
  </si>
  <si>
    <t>Összesen (1+4+7+9+11)</t>
  </si>
  <si>
    <t>Rendszeres gyermekvédelmi támogatás</t>
  </si>
  <si>
    <t>Rendkívüli gyermekvédelmi támogatás</t>
  </si>
  <si>
    <t>Ápolási díj</t>
  </si>
  <si>
    <t>Temetési segély</t>
  </si>
  <si>
    <t> Lakásfenntartási támogatás</t>
  </si>
  <si>
    <t> Lakáshoz jutás támogatása</t>
  </si>
  <si>
    <t>Civil szervezetek támogatása</t>
  </si>
  <si>
    <t>Társfinanszírozás</t>
  </si>
  <si>
    <t>Hozzájárulás  (E Ft)</t>
  </si>
  <si>
    <r>
      <t xml:space="preserve">A rendeletben csak ezt a táblát kell szerepeltetni! </t>
    </r>
    <r>
      <rPr>
        <sz val="11"/>
        <rFont val="Times New Roman CE"/>
        <family val="0"/>
      </rPr>
      <t>A 15/b. és a 15/c. táblázat a tényadatokat, illetve a terv és tényadatok eltérését mutatja.</t>
    </r>
  </si>
  <si>
    <t>Beruházás feladatonként</t>
  </si>
  <si>
    <t>Felújítás célonként</t>
  </si>
  <si>
    <t>Ellátottak térítési díja</t>
  </si>
  <si>
    <t>1.5.</t>
  </si>
  <si>
    <t>2010.</t>
  </si>
  <si>
    <t>2010. évre</t>
  </si>
  <si>
    <t>11.1.</t>
  </si>
  <si>
    <t>11.2.</t>
  </si>
  <si>
    <t>11.3.</t>
  </si>
  <si>
    <t>Költségvetési bevételek összesen:</t>
  </si>
  <si>
    <t>Költségvetési kiadások összesen:</t>
  </si>
  <si>
    <t>Garancia- és kezességváll. kiadás</t>
  </si>
  <si>
    <t>11.4.</t>
  </si>
  <si>
    <t>VII. Előző évi vállalkozási eredmény igénybevétele</t>
  </si>
  <si>
    <t>Függő, átfutó, kiegynlítő bevételek</t>
  </si>
  <si>
    <t>Költségvetési rendelet űrlapjainak összefüggései:</t>
  </si>
  <si>
    <t>1. sz. melléklet Bevételek táblázat 3. oszlop 11 sora =</t>
  </si>
  <si>
    <t>1. sz. melléklet Bevételek táblázat 3. oszlop 12 sora =</t>
  </si>
  <si>
    <t>1. sz. melléklet Bevételek táblázat 4. oszlop 11 sora =</t>
  </si>
  <si>
    <t>1. sz. melléklet Bevételek táblázat 4. oszlop 12 sora =</t>
  </si>
  <si>
    <t>1. sz. melléklet Bevételek táblázat 5. oszlop 11 sora =</t>
  </si>
  <si>
    <t>1. sz. melléklet Bevételek táblázat 5. oszlop 12 sora =</t>
  </si>
  <si>
    <t>1. sz. melléklet Kiadások táblázat 3. oszlop 6 sora =</t>
  </si>
  <si>
    <t>1. sz. melléklet Kiadások táblázat 3. oszlop 7 sora =</t>
  </si>
  <si>
    <t>1. sz. melléklet Kiadások táblázat 4. oszlop 6 sora =</t>
  </si>
  <si>
    <t>1. sz. melléklet Kiadások táblázat 4. oszlop 7 sora =</t>
  </si>
  <si>
    <t>1. sz. melléklet Kiadások táblázat 5. oszlop 6 sora =</t>
  </si>
  <si>
    <t>1. sz. melléklet Kiadások táblázat 5. oszlop 7 sora =</t>
  </si>
  <si>
    <t>1. sz. táblázat</t>
  </si>
  <si>
    <t>2. sz. táblázat</t>
  </si>
  <si>
    <t>3. sz. táblázat</t>
  </si>
  <si>
    <t>4. sz. táblázat</t>
  </si>
  <si>
    <r>
      <t xml:space="preserve">II. Felhalmozási és tőke jellegű kiadások </t>
    </r>
    <r>
      <rPr>
        <sz val="8"/>
        <rFont val="Times New Roman CE"/>
        <family val="0"/>
      </rPr>
      <t>(2.1+…+2.7)</t>
    </r>
  </si>
  <si>
    <r>
      <t xml:space="preserve">III. Tartalékok </t>
    </r>
    <r>
      <rPr>
        <sz val="8"/>
        <rFont val="Times New Roman CE"/>
        <family val="0"/>
      </rPr>
      <t>(3.1+...+3.2)</t>
    </r>
  </si>
  <si>
    <t>EU-s támogatásból származó bevétel</t>
  </si>
  <si>
    <t>ELTÉRÉS</t>
  </si>
  <si>
    <t>EU-s támogatásból megvalósuló projekt</t>
  </si>
  <si>
    <t>2011.</t>
  </si>
  <si>
    <t>2011. után</t>
  </si>
  <si>
    <t>2011. évre</t>
  </si>
  <si>
    <t>Pénzügyi befektetésekből származó bevétel</t>
  </si>
  <si>
    <t>Működési célú  kölcsön visszatérítése, igénybevétele</t>
  </si>
  <si>
    <t>Felhalmozási célú  kölcsön visszatérítése, igénybevétele</t>
  </si>
  <si>
    <t>KÖLTSÉGVETÉSI BEVÉTELEK ÖSSZESEN: (1+4+5+6+7)</t>
  </si>
  <si>
    <t xml:space="preserve">VI. Előző évi várható pénzmaradvány igénybevétele </t>
  </si>
  <si>
    <t>VIII. Finanszírozási célú műveletek bevétele (11.1+…+11.6)</t>
  </si>
  <si>
    <t>Rövid lejáratú hitelek felvétele</t>
  </si>
  <si>
    <t>Likvid hitelek felvétele</t>
  </si>
  <si>
    <t>Hosszú lejáratú hitelek felvétele</t>
  </si>
  <si>
    <t>Forgatási célú belföldi értékpapírok kibocsátása, értékesítése</t>
  </si>
  <si>
    <t>Befektetési célú belföldi, külföldi értékpapírok kibocsátása, ért.</t>
  </si>
  <si>
    <t>BEVÉTELEK ÖSSZESEN: (8+9+10+11)</t>
  </si>
  <si>
    <t>11.5.</t>
  </si>
  <si>
    <t>Függő, átfutó, kiegyenlítő bevételek</t>
  </si>
  <si>
    <t>2008. évi 
tény</t>
  </si>
  <si>
    <t>2009. évi várható</t>
  </si>
  <si>
    <t>2010. évi előirányzat</t>
  </si>
  <si>
    <r>
      <t xml:space="preserve">I. Működési célú kiadások </t>
    </r>
    <r>
      <rPr>
        <sz val="8"/>
        <rFont val="Times New Roman CE"/>
        <family val="0"/>
      </rPr>
      <t>(1.1+…+1.12)</t>
    </r>
  </si>
  <si>
    <t>IV.  Egyéb kiadások</t>
  </si>
  <si>
    <t>KÖLTSÉGVETÉSI KIADÁSOK ÖSSZESEN (1+2+3+4)</t>
  </si>
  <si>
    <t>VI. Finanszírozási célú műveletek kiadásai (6.1+…+6.6)</t>
  </si>
  <si>
    <t>6.5.</t>
  </si>
  <si>
    <t>6.6.</t>
  </si>
  <si>
    <t xml:space="preserve"> KIADÁSOK ÖSSZESEN: (5+6)</t>
  </si>
  <si>
    <t>Rövid lejáratú hitelek törlesztése</t>
  </si>
  <si>
    <t>Likvid hitelek törlesztése</t>
  </si>
  <si>
    <t>Hosszú lejáratú hitelek törlesztése</t>
  </si>
  <si>
    <t>Forgatási célú belföldi értékpapírok beváltása, vásárlása</t>
  </si>
  <si>
    <t>Befektetési célú belföldi, külföldi értékpapírok vásárlása bevált.</t>
  </si>
  <si>
    <t>Függő, átfutó, kiegyenlítő kiadások</t>
  </si>
  <si>
    <t>Költségvetési hiány, többlet ( költségvetési bevételek 8. sor - költségvetési kiadások 5. sor) (+/-)</t>
  </si>
  <si>
    <t>KÖLTSÉGVETÉSI BEVÉTELEK ÉS KIADÁSOK EGYENLEGE</t>
  </si>
  <si>
    <t>FINANSZÍROZÁSI CÉLÚ BEVÉTELEK ÉS KIADÁSOK EGYENLEGE</t>
  </si>
  <si>
    <r>
      <t xml:space="preserve">Finanszírozási célú műveletek egyenlege </t>
    </r>
    <r>
      <rPr>
        <sz val="8"/>
        <rFont val="Times New Roman CE"/>
        <family val="0"/>
      </rPr>
      <t>(1.1 - 1.2) +/-</t>
    </r>
  </si>
  <si>
    <t>Finanszírozási célú műv. kiadásai (1. sz. mell .2. sz. táblázat 6. sor)</t>
  </si>
  <si>
    <t>Finanszírozási célú műv. bevételei (1. sz. mell.1. sz. táblázat 11. sor)</t>
  </si>
  <si>
    <t>2008. évi tényadatok BEVÉTELEK</t>
  </si>
  <si>
    <t>2009. évi várható BEVÉTELEK</t>
  </si>
  <si>
    <t>2010. évi előirányzat BEVÉTELEK</t>
  </si>
  <si>
    <t>2008. évi tényadatok KIADÁSOK</t>
  </si>
  <si>
    <t>2009. évi várható KIADÁSOK</t>
  </si>
  <si>
    <t>2010. évi előirányzat KIADÁSOK</t>
  </si>
  <si>
    <t>I. Működési célú bevételek és kiadások mérlege
(Önkormányzati szinten)</t>
  </si>
  <si>
    <t>Működési célú kölcsön visszatér., igényb.</t>
  </si>
  <si>
    <t>…stb.</t>
  </si>
  <si>
    <t>Előző évi műk. célú pénzm. igénybev.</t>
  </si>
  <si>
    <t>Előző évi váll. eredm. igénybev.</t>
  </si>
  <si>
    <t>Forg. célú belf. értékpapírok kibocsátása</t>
  </si>
  <si>
    <t>Forgatási célú értékpapírok értékesítése</t>
  </si>
  <si>
    <t>Bef. célú belföldi értékpap. kibocsátása</t>
  </si>
  <si>
    <t>Bef. célú értékpapírok értékesítése</t>
  </si>
  <si>
    <t>Bef. célú külföldi értékpapírok kibocsátása</t>
  </si>
  <si>
    <t>Finanszírozási bevételek (16+…+24)</t>
  </si>
  <si>
    <t>ÖSSZES BEVÉTEL (13+14+15+25)</t>
  </si>
  <si>
    <t>Forg. célú belf. értékpapírok beváltása</t>
  </si>
  <si>
    <t>Forgatási célú értékpapírok vásárlása</t>
  </si>
  <si>
    <t>Bef. célú belföldi értékpap. beváltása</t>
  </si>
  <si>
    <t>Bef. célú értékpapírok vásárlása</t>
  </si>
  <si>
    <t>Bef. célú külföldi értékpapírok beváltása</t>
  </si>
  <si>
    <t>ÖSSZES KIADÁS (13+25)</t>
  </si>
  <si>
    <t>II. Felhalmozási célú bevételek és kiadások mérlege
(Önkormányzati szinten)</t>
  </si>
  <si>
    <t>Önkormányzatok sajátos felham. bevételei</t>
  </si>
  <si>
    <t>Felhalm. célú pénzeszközátadás</t>
  </si>
  <si>
    <t>Felhalmozási célú kamatkiadások</t>
  </si>
  <si>
    <t>Előző évi felh. célú pénzm. igénybev.</t>
  </si>
  <si>
    <t>Finansírozási célú bev. (13+…+21)</t>
  </si>
  <si>
    <t>BEVÉTELEK ÖSSZESEN (11+12+22)</t>
  </si>
  <si>
    <t>KIADÁSOK ÖSSZESEN (11+22)</t>
  </si>
  <si>
    <t>Finansírozási célú kiad. (12+...+21)</t>
  </si>
  <si>
    <t>V. Támogatási kölcsön visszatérítése, igénybevétele (5.1+5.2)</t>
  </si>
  <si>
    <t>Működési célú kölcsön visszatérítése, igénybevétele</t>
  </si>
  <si>
    <t>Felhalmozási célú kölcsön visszatérítése, igénybevétele</t>
  </si>
  <si>
    <t>VI. Előző évi várható pénzmaradvány igénybevétele</t>
  </si>
  <si>
    <t>BEVÉTELEK ÖSSZESEN: (6+7+8)</t>
  </si>
  <si>
    <t>KÖLTSÉGVETÉSI BEVÉTELEK ÖSSZESEN: (1+2+3+4+5)</t>
  </si>
  <si>
    <t xml:space="preserve">8. </t>
  </si>
  <si>
    <t>VII. Finanszírozási célú műveletek bevételei</t>
  </si>
  <si>
    <t>BEVÉTELEK ÖSSZESEN (6+7+8)</t>
  </si>
  <si>
    <t>V. Finanszírozási célú műveletek kiadásai</t>
  </si>
  <si>
    <t>KIADÁSOK ÖSSZESEN: (5+6)</t>
  </si>
  <si>
    <t>I. Működési célú kiadások (1.1+…+1.6)</t>
  </si>
  <si>
    <t>KÖLTSÉGVETÉSI KIADÁSOK ÖSSZESEN: (1+2+3+4)</t>
  </si>
  <si>
    <t>KÖLTSÉGVETÉSI BEVÉTELEK ÖSSZESEN:  (1+2+3+4+5)</t>
  </si>
  <si>
    <t xml:space="preserve"> VII. Finanszírozási célú műveletek bevételei</t>
  </si>
  <si>
    <t>Felújítás (áfával)</t>
  </si>
  <si>
    <t>Intézményi beruházási kiadások (áfával)</t>
  </si>
  <si>
    <t>A 2010. évi normatív  hozzájárulások  alakulása jogcímenként</t>
  </si>
  <si>
    <t>Felhasználás
2009. XII.31-ig</t>
  </si>
  <si>
    <t xml:space="preserve">
2010. év utáni szükséglet
</t>
  </si>
  <si>
    <t>2010. év utáni szükséglet
(6=2 - 4 - 5)</t>
  </si>
  <si>
    <t>2010. előtti kifizetés</t>
  </si>
  <si>
    <t>2012.</t>
  </si>
  <si>
    <t>2012. 
után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</si>
  <si>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</si>
  <si>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</si>
  <si>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</si>
  <si>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</si>
  <si>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</si>
  <si>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</si>
  <si>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</si>
  <si>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</si>
  <si>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</si>
  <si>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</si>
  <si>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Önkormányzaton kívüli EU-s projektekhez történő hozzájárulás 2010. évi előir.</t>
  </si>
  <si>
    <t>Tám. kölcsön, visszatérítése, igénybevétele</t>
  </si>
  <si>
    <t>Műk. célú kölcsön visszatérítése, igénybevétele</t>
  </si>
  <si>
    <t>Felhalm. célú kölcsön visszatérítése, igénybevétele</t>
  </si>
  <si>
    <t>KÖLTSÉGVETÉSI BEVÉTELEK ÖSSZESEN</t>
  </si>
  <si>
    <t>Előző évi várható pénzmaradvány. igénybevétele</t>
  </si>
  <si>
    <t>Finanszírozási célú műveletek bevétele</t>
  </si>
  <si>
    <t xml:space="preserve">Rövid lejáratú hitelek felvétele </t>
  </si>
  <si>
    <t>Befektetési célú belf., külf. értékpapírok kibocsátása, ért.</t>
  </si>
  <si>
    <t>Működési célú kiadások</t>
  </si>
  <si>
    <t>KÖLTSÉGVETÉSI KIADÁSOK ÖSSZESEN</t>
  </si>
  <si>
    <t>Finanszírozási célú műveletek kiadása</t>
  </si>
  <si>
    <t xml:space="preserve">   Függő, átfutó, kiegyenlítő kiadások</t>
  </si>
  <si>
    <t>Éves létszám előirányzat (fő)</t>
  </si>
  <si>
    <t>KÖLTSÉGVETÉSI BEVÉTELEK ÖSSZESEN:</t>
  </si>
  <si>
    <t>KÖLTSÉGVETÉSI KIADÁSOK ÖSSZESEN:</t>
  </si>
  <si>
    <t>2012. évre</t>
  </si>
  <si>
    <t xml:space="preserve">I. Működési célú bevételek és kiadások </t>
  </si>
  <si>
    <t>Működési célú költségvetési bevételek összesen (1+…+7)</t>
  </si>
  <si>
    <t>Működési célú rövid lejáratú hitelek felvétele</t>
  </si>
  <si>
    <t>Működési célú likvid hitelek felvétele</t>
  </si>
  <si>
    <t>Működési célú hosszú lejáratú hitelek felvétele</t>
  </si>
  <si>
    <t>Működési célú forgatási, befektetési célú belföldi értékpapírok kibocsátása, értékesítése</t>
  </si>
  <si>
    <t>Finanszírozási célú műveletek bevétele összesen (9+…+13)</t>
  </si>
  <si>
    <t>Működési célú bevételek összesen   (08+14)</t>
  </si>
  <si>
    <t>Működési célú költségvetési kiadások összesen (16+…+24)</t>
  </si>
  <si>
    <t>Működési célú rövid lejáratú hitelek törlesztése</t>
  </si>
  <si>
    <t>Működési célú likvid hitelek törlesztése</t>
  </si>
  <si>
    <t>Működési célú hosszú lejáratú hitelek törlesztése</t>
  </si>
  <si>
    <t>Működési célú forgatási, befektetési célú belföldi értékpapírok beváltása, vásárlása</t>
  </si>
  <si>
    <t>Finanszírozási célú műveletek kiadása összesen (26+…+29)</t>
  </si>
  <si>
    <t>Működési célú kiadások összesen   (25+30)</t>
  </si>
  <si>
    <t>Felhalmozási célú költségvetési bevételek összesen (32+…+40)</t>
  </si>
  <si>
    <t>Felhalmozási célú rövid lejáratú hitelek felvétele</t>
  </si>
  <si>
    <t>Felhalmozási célú likvid hitelek felvétele</t>
  </si>
  <si>
    <t>Felhalmozási célú hosszú lejáratú hitelek felvétele</t>
  </si>
  <si>
    <t>Felhalmozási célú forgatási, befektetési célú belföldi értékpapírok kibocsátása, értékesítése</t>
  </si>
  <si>
    <t>Finanszírozási célú műveletek bevétele összesen (42+…+46)</t>
  </si>
  <si>
    <t>Felhalmozási célú bevételek összesen (41+47)</t>
  </si>
  <si>
    <t>Felhalmozási célú költségvetési kiadások összesen (49+…+55)</t>
  </si>
  <si>
    <t>Felhalmozási célú rövid lejáratú hitelek törlesztése</t>
  </si>
  <si>
    <t>Felhalmozási célú likvid hitelek törlesztése</t>
  </si>
  <si>
    <t>Felhalmozási célú hosszú lejáratú hitelek törlesztése</t>
  </si>
  <si>
    <t>Felhalmozási célú forgatási, befektetési célú belföldi értékpapírok beváltása, vásárlása</t>
  </si>
  <si>
    <t>Finanszírozási célú műveletek kiadása összesen (57+…+60)</t>
  </si>
  <si>
    <t>Felhalmozási célú kiadások összesen (56+61)</t>
  </si>
  <si>
    <t>MŰKÖDÉSI CÉLÚ KÖLTSÉGVETÉSI BEVÉTELEK ÉS KIADÁSOK EGYENLEGE (8-25)</t>
  </si>
  <si>
    <t>BEVÉTELEK ÖSSZESEN (15+48)</t>
  </si>
  <si>
    <t>KIADÁSOK ÖSSZESEN (31+62)</t>
  </si>
  <si>
    <t>Szolgáltatást végző megnevezése</t>
  </si>
  <si>
    <t>Támogatott szolgáltatás
megnevezése</t>
  </si>
  <si>
    <t>Támogatás mértéke
(ezer Ft)</t>
  </si>
  <si>
    <t>1. sz. melléklet Bevételek táblázat 3. oszlop 8 sora =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</si>
  <si>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</si>
  <si>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</si>
  <si>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</si>
  <si>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>1. sz. melléklet Bevételek táblázat 4. oszlop 8 sora =</t>
  </si>
  <si>
    <t xml:space="preserve">2/a. számú melléklet 4. oszlop 13. sor + 2/b. számú melléklet 4. oszlop 11. sor </t>
  </si>
  <si>
    <t xml:space="preserve">2/a. számú melléklet 4. oszlop 25. sor + 2/b. számú melléklet 4. oszlop 22. sor </t>
  </si>
  <si>
    <t xml:space="preserve">2/a. számú melléklet 4. oszlop 26. sor + 2/b. számú melléklet 4. oszlop 23. sor </t>
  </si>
  <si>
    <t>1. sz. melléklet Bevételek táblázat 5. oszlop 8 sora =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</si>
  <si>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</si>
  <si>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</si>
  <si>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</si>
  <si>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Kiadások táblázat 3. oszlop 5 sora =</t>
  </si>
  <si>
    <t>1. sz. melléklet Kiadások táblázat 4. oszlop 5 sora =</t>
  </si>
  <si>
    <t>1. sz. melléklet Kiadások táblázat 5. oszlop 5 sora =</t>
  </si>
  <si>
    <t xml:space="preserve">2/a. számú melléklet 7. oszlop 13. sor + 2/b. számú melléklet 7. oszlop 11. sor </t>
  </si>
  <si>
    <t xml:space="preserve">2/a. számú melléklet 7. oszlop 25. sor + 2/b. számú melléklet 7. oszlop 22. sor </t>
  </si>
  <si>
    <t xml:space="preserve">2/a. számú melléklet 7. oszlop 26. sor + 2/b. számú melléklet 7. oszlop 23. sor </t>
  </si>
  <si>
    <t xml:space="preserve">2/a. számú melléklet 8. oszlop 13. sor + 2/b. számú melléklet 8. oszlop 11. sor </t>
  </si>
  <si>
    <t xml:space="preserve">2/a. számú melléklet 8. oszlop 25. sor + 2/b. számú melléklet 8. oszlop 22. sor </t>
  </si>
  <si>
    <t xml:space="preserve">2/a. számú melléklet 8. oszlop 26. sor + 2/b. számú melléklet 8. oszlop 23. sor </t>
  </si>
  <si>
    <t xml:space="preserve">2/a. számú melléklet 9. oszlop 13. sor + 2/b. számú melléklet 9. oszlop 11. sor </t>
  </si>
  <si>
    <t xml:space="preserve">2/a. számú melléklet 9. oszlop 25. sor + 2/b. számú melléklet 9. oszlop 22. sor </t>
  </si>
  <si>
    <t xml:space="preserve">2/a. számú melléklet 9. oszlop 26. sor + 2/b. számú melléklet 9. oszlop 23. sor </t>
  </si>
  <si>
    <t>Önkorm. sajátos működési bevételei</t>
  </si>
  <si>
    <t>Finanszírozási kiadások (14+…+24)</t>
  </si>
  <si>
    <t>Költségvetési hiány:</t>
  </si>
  <si>
    <t>Költségvetési többlet:</t>
  </si>
  <si>
    <t>Tárgyi eszközök, imm. javak értékesítése</t>
  </si>
  <si>
    <t>Közp. előirányzatokból támogatás</t>
  </si>
  <si>
    <t>Átvett pénzeszk. államháztart. kívülről</t>
  </si>
  <si>
    <t>Költségvetéso többlet:</t>
  </si>
  <si>
    <t>30 nap 
alatti
állomány</t>
  </si>
  <si>
    <t>Át-ütemezett</t>
  </si>
  <si>
    <t>Kimutatás a lakossági és közösségi szolgáltatások támogatásáról</t>
  </si>
  <si>
    <t>NEMLEGES</t>
  </si>
  <si>
    <t xml:space="preserve">Kamatkiadások+hiteltörlesztés </t>
  </si>
  <si>
    <t>Cigány Kisebbségi Önkormányzat</t>
  </si>
  <si>
    <t>DOMASZOLG KVSZ</t>
  </si>
  <si>
    <t>Általános Iskola</t>
  </si>
  <si>
    <t xml:space="preserve">Napköziotthonos Óvoda </t>
  </si>
  <si>
    <t xml:space="preserve">Műk. célú kamatkiadások+hiteltörlesztés </t>
  </si>
  <si>
    <t>Települési önkormányzatok üzemeltetési, igazgatási, sport- és kulturális feladatai</t>
  </si>
  <si>
    <t>Ft</t>
  </si>
  <si>
    <t xml:space="preserve">               min. 2.600 e Ft </t>
  </si>
  <si>
    <t>Társadalmi-gazdasági és infrastrukturális szempontból elmaradott és súlyos foglalkoztatási gondokkal küzdő település tám.</t>
  </si>
  <si>
    <t xml:space="preserve">Pénzbeli szociális juttatás </t>
  </si>
  <si>
    <t xml:space="preserve">Közoktatási alap-hozzájárulás </t>
  </si>
  <si>
    <t>Közoktatási kiegészítő hozzájárulások</t>
  </si>
  <si>
    <t xml:space="preserve">Kedvezményes óvodai étkeztetés </t>
  </si>
  <si>
    <t xml:space="preserve">Normatív, kötött felhasználású támogatások </t>
  </si>
  <si>
    <t xml:space="preserve">              Kiegészító támogatás egyes szociális feladatokhoz</t>
  </si>
  <si>
    <t xml:space="preserve">              Önkormányzat által szervezett közfoglalkoztatás támogatása</t>
  </si>
  <si>
    <t>SZJA támogatás</t>
  </si>
  <si>
    <t>Számlázó program beszerzése</t>
  </si>
  <si>
    <t xml:space="preserve">Felhalmozási célú kamatkiadások </t>
  </si>
  <si>
    <t xml:space="preserve">Felhalmozási célú törlesztőrészlet </t>
  </si>
  <si>
    <t xml:space="preserve">Vagyonszerzés                                              </t>
  </si>
  <si>
    <t>Egyéb felhalmozási kiadások</t>
  </si>
  <si>
    <t xml:space="preserve">Általános Iskola fenntartása </t>
  </si>
  <si>
    <t xml:space="preserve">Napköziotthonos óvoda fenntartása </t>
  </si>
  <si>
    <t xml:space="preserve">Települési kisebbségi önkormányzat igazgatási tevékenysége </t>
  </si>
  <si>
    <t>Közcélú foglalkoztatás</t>
  </si>
  <si>
    <t xml:space="preserve">Köztemető fenntartás és működtetés </t>
  </si>
  <si>
    <t xml:space="preserve">Egyéb, máshová nem sorolt járóbeteg ellátás </t>
  </si>
  <si>
    <t>Család és nővedelmi egészségügyi ellátás</t>
  </si>
  <si>
    <t>Közgyógyellását</t>
  </si>
  <si>
    <t>Mozgáskorlátozottak közlekedési támogatása</t>
  </si>
  <si>
    <t xml:space="preserve">Köztemetés </t>
  </si>
  <si>
    <t xml:space="preserve">Közművelődési intézmények működtetése </t>
  </si>
  <si>
    <t xml:space="preserve">Város és községgazdálkodás </t>
  </si>
  <si>
    <t xml:space="preserve">Bursa Hungarica hozzájárulás </t>
  </si>
  <si>
    <t>ösztöndíj</t>
  </si>
  <si>
    <t>Tűzoltóság támogatása</t>
  </si>
  <si>
    <t>tárgyi eszköz beszerzés</t>
  </si>
  <si>
    <t xml:space="preserve">Domaházi Hagyományőrző Egyesület </t>
  </si>
  <si>
    <t>ruházat vásárlása</t>
  </si>
  <si>
    <t xml:space="preserve">Kistérségi társulás </t>
  </si>
  <si>
    <t>belső ell, családsegítés</t>
  </si>
  <si>
    <t>Rendvédelmi szervek támogatása</t>
  </si>
  <si>
    <t xml:space="preserve">kisértékű eszköz beszerzés </t>
  </si>
  <si>
    <t>Lakossági víztámogatás</t>
  </si>
  <si>
    <t>víztámogatás</t>
  </si>
  <si>
    <t xml:space="preserve">Kamatkiadások </t>
  </si>
  <si>
    <t>2007, 2011</t>
  </si>
  <si>
    <t xml:space="preserve">Tőketörlesztés </t>
  </si>
  <si>
    <t>Kamat</t>
  </si>
  <si>
    <t xml:space="preserve">Vagyonszerzés </t>
  </si>
  <si>
    <t>2005, 2007</t>
  </si>
  <si>
    <t>Működési célú kölcsönök kamata</t>
  </si>
  <si>
    <t xml:space="preserve">Domaháza Község Önkormányzata </t>
  </si>
  <si>
    <t>55400390-11026462</t>
  </si>
  <si>
    <t>Éves eredeti kiadási előirányzat: 216.568 ezer Ft</t>
  </si>
  <si>
    <t>30 napon túli elismert tartozásállomány összesen: 25.723.277 Ft</t>
  </si>
  <si>
    <t xml:space="preserve">   Gyermekétkeztetés</t>
  </si>
  <si>
    <t>Domaháza Község Önkormányzat</t>
  </si>
  <si>
    <t>13/4. sz. melléklet</t>
  </si>
  <si>
    <t>18. sz. melléklet</t>
  </si>
  <si>
    <t>Domaháza</t>
  </si>
  <si>
    <t>13/2. sz. melléklet</t>
  </si>
  <si>
    <t>13/1/f.számú melléklet</t>
  </si>
  <si>
    <t>2010. évi eredeti
előirányzat</t>
  </si>
  <si>
    <t>módosítás</t>
  </si>
  <si>
    <t>2010. évi mód. előirányzat</t>
  </si>
  <si>
    <t>I/1. Intézményi működési bevételek*</t>
  </si>
  <si>
    <t>I/2. Önkormányzat sajátos műk. bevételei (3.1+…+3.4)*</t>
  </si>
  <si>
    <t>II. Támogatások, kiegészítések (4.1+…+4.7)</t>
  </si>
  <si>
    <t>III. Felhalmozási és tőkejellegű bevételek (5.1+…+5.3)*</t>
  </si>
  <si>
    <t>IV. Véglegesen átvett pénzeszközök (6.1+6.2+6.3+6.4)</t>
  </si>
  <si>
    <t>6.2.2.1.</t>
  </si>
  <si>
    <t xml:space="preserve">            Közlekedésbiztonsági fejlesztések</t>
  </si>
  <si>
    <t>V. Támogatási kölcsön visszatérítése, igénybevétele  (7.1+7.2)</t>
  </si>
  <si>
    <t>2.7.1.</t>
  </si>
  <si>
    <t xml:space="preserve">         Közlekedésbiztonsági fejlesztések</t>
  </si>
  <si>
    <t>2010. évi mód.
Előirányzat</t>
  </si>
  <si>
    <t>2010. évi 
eredeti előirányzat</t>
  </si>
  <si>
    <t>----</t>
  </si>
  <si>
    <t>2010. évi mód.
előirányzat</t>
  </si>
  <si>
    <t>EU-s támogatásból származó forrás ÉMOP-3.1.3./B-09-2010-0064</t>
  </si>
  <si>
    <t>Járda és csapadékvíz-elvezető árok felújítása az intézmények balesetmentes megközelítése érdekében</t>
  </si>
  <si>
    <t>Buszöböl és váró felújítása akadálymentesítéssel és térfigyelő rendszerrel</t>
  </si>
  <si>
    <t>Dózsa György út közlekedésbiztonsági beruházás ÉMOP-3.1.3/B-09-2010-0064</t>
  </si>
  <si>
    <t>Módosítás</t>
  </si>
  <si>
    <t>Módosított előirányzat</t>
  </si>
  <si>
    <t xml:space="preserve">Közlekedésbiztonsági fejlesztések </t>
  </si>
  <si>
    <t>ÉMOP-3.1.3./B-09-2010.-0064</t>
  </si>
  <si>
    <t>2010. évi eredeti előirányzat</t>
  </si>
  <si>
    <t>2010. évi mód. Előirányzat</t>
  </si>
  <si>
    <t>13/1. SZÁMÚ MELLÉKLET</t>
  </si>
  <si>
    <t>2010.évi mód. előirányzat</t>
  </si>
  <si>
    <t>2010. évi mód.előirányzat</t>
  </si>
  <si>
    <t>2010. eredeti előirányzat</t>
  </si>
  <si>
    <t>2010. mód. Előirányzat</t>
  </si>
  <si>
    <t xml:space="preserve">       Közlekedésbiztonsági fejlesztések</t>
  </si>
  <si>
    <t>Közlekedésbiztonsági fejlesztések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</si>
</sst>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00"/>
    <numFmt numFmtId="173" formatCode="_-* #,##0.000\ _F_t_-;\-* #,##0.000\ _F_t_-;_-* &quot;-&quot;??\ _F_t_-;_-@_-"/>
    <numFmt numFmtId="174" formatCode="_-* #,##0.0\ _F_t_-;\-* #,##0.0\ _F_t_-;_-* &quot;-&quot;??\ _F_t_-;_-@_-"/>
    <numFmt numFmtId="175" formatCode="_-* #,##0\ _F_t_-;\-* #,##0\ _F_t_-;_-* &quot;-&quot;??\ _F_t_-;_-@_-"/>
    <numFmt numFmtId="176" formatCode="_-* #,##0.0000\ _F_t_-;\-* #,##0.0000\ _F_t_-;_-* &quot;-&quot;??\ _F_t_-;_-@_-"/>
    <numFmt numFmtId="177" formatCode="0.0"/>
    <numFmt numFmtId="178" formatCode="#,###,"/>
    <numFmt numFmtId="179" formatCode="#,##0.0\ _F_t;\-#,##0.0\ _F_t"/>
    <numFmt numFmtId="180" formatCode="#,##0\ _F_t;\-_#\ ##0\ _F_t"/>
    <numFmt numFmtId="181" formatCode="#,###\ _F_t;\-_#\ ###\ _F_t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#,###.####__"/>
    <numFmt numFmtId="216" formatCode="#,##0.00__"/>
    <numFmt numFmtId="217" formatCode="[$-40E]yyyy\.\ mmmm\ d\."/>
    <numFmt numFmtId="218" formatCode="yyyy/mm/dd;@"/>
    <numFmt numFmtId="219" formatCode="#,##0.0__;\-#,##0.0__"/>
    <numFmt numFmtId="220" formatCode="#,##0.00__;\-#,##0.00__"/>
    <numFmt numFmtId="221" formatCode="#,###.##\ __;\-__#,###.##\ __"/>
    <numFmt numFmtId="222" formatCode="#,###.0__;\-#,###.0__"/>
    <numFmt numFmtId="223" formatCode="#,###.00__;\-#,###.00__"/>
    <numFmt numFmtId="224" formatCode="#,###.##__;\-#,###.##__"/>
    <numFmt numFmtId="225" formatCode="#,##0\ __;\-#,##0\ __"/>
    <numFmt numFmtId="226" formatCode="#,###.0,"/>
    <numFmt numFmtId="227" formatCode="#,###.00,"/>
  </numFmts>
  <fonts count="50">
    <font>
      <sz val="10"/>
      <name val="Times New Roman CE"/>
      <family val="0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 CE"/>
      <family val="0"/>
    </font>
    <font>
      <b/>
      <sz val="14"/>
      <name val="Times New Roman CE"/>
      <family val="0"/>
    </font>
    <font>
      <sz val="8"/>
      <color indexed="10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darkHorizontal"/>
    </fill>
    <fill>
      <patternFill patternType="lightHorizontal"/>
    </fill>
    <fill>
      <patternFill patternType="solid">
        <fgColor indexed="65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3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8" borderId="0" applyNumberFormat="0" applyBorder="0" applyAlignment="0" applyProtection="0"/>
    <xf numFmtId="0" fontId="49" fillId="7" borderId="0" applyNumberFormat="0" applyBorder="0" applyAlignment="0" applyProtection="0"/>
    <xf numFmtId="0" fontId="48" fillId="9" borderId="0" applyNumberFormat="0" applyBorder="0" applyAlignment="0" applyProtection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3" borderId="0" applyNumberFormat="0" applyBorder="0" applyAlignment="0" applyProtection="0"/>
    <xf numFmtId="0" fontId="40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44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4" borderId="7" applyNumberFormat="0" applyFont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9" borderId="0" applyNumberFormat="0" applyBorder="0" applyAlignment="0" applyProtection="0"/>
    <xf numFmtId="0" fontId="48" fillId="14" borderId="0" applyNumberFormat="0" applyBorder="0" applyAlignment="0" applyProtection="0"/>
    <xf numFmtId="0" fontId="37" fillId="15" borderId="0" applyNumberFormat="0" applyBorder="0" applyAlignment="0" applyProtection="0"/>
    <xf numFmtId="0" fontId="41" fillId="16" borderId="8" applyNumberFormat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7" borderId="0" applyNumberFormat="0" applyBorder="0" applyAlignment="0" applyProtection="0"/>
    <xf numFmtId="0" fontId="39" fillId="7" borderId="0" applyNumberFormat="0" applyBorder="0" applyAlignment="0" applyProtection="0"/>
    <xf numFmtId="0" fontId="42" fillId="16" borderId="1" applyNumberFormat="0" applyAlignment="0" applyProtection="0"/>
    <xf numFmtId="9" fontId="0" fillId="0" borderId="0" applyFont="0" applyFill="0" applyBorder="0" applyAlignment="0" applyProtection="0"/>
  </cellStyleXfs>
  <cellXfs count="86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56" applyNumberFormat="1" applyFont="1" applyFill="1" applyBorder="1" applyAlignment="1" applyProtection="1">
      <alignment vertical="center" wrapText="1"/>
      <protection/>
    </xf>
    <xf numFmtId="0" fontId="0" fillId="0" borderId="0" xfId="56" applyFont="1" applyFill="1">
      <alignment/>
      <protection/>
    </xf>
    <xf numFmtId="164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indent="1"/>
    </xf>
    <xf numFmtId="0" fontId="4" fillId="0" borderId="13" xfId="0" applyFont="1" applyFill="1" applyBorder="1" applyAlignment="1" quotePrefix="1">
      <alignment horizontal="right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 quotePrefix="1">
      <alignment horizontal="right" vertical="center"/>
    </xf>
    <xf numFmtId="0" fontId="0" fillId="0" borderId="17" xfId="0" applyFont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7" fillId="0" borderId="0" xfId="56" applyFont="1" applyFill="1" applyBorder="1" applyAlignment="1" applyProtection="1">
      <alignment vertical="center" wrapText="1"/>
      <protection/>
    </xf>
    <xf numFmtId="0" fontId="3" fillId="0" borderId="0" xfId="56" applyFont="1" applyFill="1" applyProtection="1">
      <alignment/>
      <protection/>
    </xf>
    <xf numFmtId="164" fontId="7" fillId="0" borderId="18" xfId="56" applyNumberFormat="1" applyFont="1" applyFill="1" applyBorder="1" applyAlignment="1" applyProtection="1">
      <alignment horizontal="centerContinuous" vertical="center"/>
      <protection/>
    </xf>
    <xf numFmtId="0" fontId="4" fillId="0" borderId="12" xfId="0" applyFont="1" applyFill="1" applyBorder="1" applyAlignment="1" applyProtection="1">
      <alignment horizontal="left" vertical="center" indent="1"/>
      <protection locked="0"/>
    </xf>
    <xf numFmtId="0" fontId="18" fillId="0" borderId="19" xfId="56" applyFont="1" applyFill="1" applyBorder="1" applyAlignment="1" applyProtection="1">
      <alignment horizontal="left" vertical="center" wrapText="1" indent="1"/>
      <protection/>
    </xf>
    <xf numFmtId="0" fontId="18" fillId="0" borderId="20" xfId="56" applyFont="1" applyFill="1" applyBorder="1" applyAlignment="1" applyProtection="1">
      <alignment horizontal="left" vertical="center" wrapText="1" indent="1"/>
      <protection/>
    </xf>
    <xf numFmtId="164" fontId="18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0" xfId="56" applyNumberFormat="1" applyFont="1" applyFill="1" applyBorder="1" applyAlignment="1" applyProtection="1">
      <alignment vertical="center" wrapText="1"/>
      <protection locked="0"/>
    </xf>
    <xf numFmtId="164" fontId="18" fillId="0" borderId="21" xfId="56" applyNumberFormat="1" applyFont="1" applyFill="1" applyBorder="1" applyAlignment="1" applyProtection="1">
      <alignment vertical="center" wrapText="1"/>
      <protection locked="0"/>
    </xf>
    <xf numFmtId="0" fontId="18" fillId="0" borderId="22" xfId="56" applyFont="1" applyFill="1" applyBorder="1" applyAlignment="1" applyProtection="1">
      <alignment horizontal="left" vertical="center" wrapText="1" indent="1"/>
      <protection/>
    </xf>
    <xf numFmtId="0" fontId="18" fillId="0" borderId="23" xfId="56" applyFont="1" applyFill="1" applyBorder="1" applyAlignment="1" applyProtection="1">
      <alignment horizontal="left" vertical="center" wrapText="1" indent="1"/>
      <protection/>
    </xf>
    <xf numFmtId="164" fontId="18" fillId="0" borderId="23" xfId="56" applyNumberFormat="1" applyFont="1" applyFill="1" applyBorder="1" applyAlignment="1" applyProtection="1">
      <alignment vertical="center" wrapText="1"/>
      <protection locked="0"/>
    </xf>
    <xf numFmtId="164" fontId="18" fillId="0" borderId="24" xfId="56" applyNumberFormat="1" applyFont="1" applyFill="1" applyBorder="1" applyAlignment="1" applyProtection="1">
      <alignment vertical="center" wrapText="1"/>
      <protection locked="0"/>
    </xf>
    <xf numFmtId="0" fontId="18" fillId="0" borderId="0" xfId="56" applyFont="1" applyFill="1" applyAlignment="1" applyProtection="1">
      <alignment horizontal="left" indent="1"/>
      <protection/>
    </xf>
    <xf numFmtId="164" fontId="18" fillId="0" borderId="25" xfId="56" applyNumberFormat="1" applyFont="1" applyFill="1" applyBorder="1" applyAlignment="1" applyProtection="1">
      <alignment vertical="center" wrapText="1"/>
      <protection locked="0"/>
    </xf>
    <xf numFmtId="164" fontId="18" fillId="0" borderId="26" xfId="56" applyNumberFormat="1" applyFont="1" applyFill="1" applyBorder="1" applyAlignment="1" applyProtection="1">
      <alignment vertical="center" wrapText="1"/>
      <protection locked="0"/>
    </xf>
    <xf numFmtId="0" fontId="19" fillId="0" borderId="20" xfId="56" applyFont="1" applyFill="1" applyBorder="1" applyAlignment="1" applyProtection="1">
      <alignment horizontal="left" vertical="center" wrapText="1" indent="1"/>
      <protection/>
    </xf>
    <xf numFmtId="0" fontId="18" fillId="0" borderId="12" xfId="56" applyFont="1" applyFill="1" applyBorder="1" applyAlignment="1" applyProtection="1">
      <alignment horizontal="left" vertical="center" wrapText="1" indent="1"/>
      <protection/>
    </xf>
    <xf numFmtId="164" fontId="18" fillId="0" borderId="12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12" xfId="56" applyNumberFormat="1" applyFont="1" applyFill="1" applyBorder="1" applyAlignment="1" applyProtection="1">
      <alignment vertical="center" wrapText="1"/>
      <protection locked="0"/>
    </xf>
    <xf numFmtId="164" fontId="18" fillId="0" borderId="13" xfId="56" applyNumberFormat="1" applyFont="1" applyFill="1" applyBorder="1" applyAlignment="1" applyProtection="1">
      <alignment vertical="center" wrapText="1"/>
      <protection locked="0"/>
    </xf>
    <xf numFmtId="0" fontId="18" fillId="0" borderId="27" xfId="56" applyFont="1" applyFill="1" applyBorder="1" applyAlignment="1" applyProtection="1">
      <alignment horizontal="left" vertical="center" wrapText="1" indent="1"/>
      <protection/>
    </xf>
    <xf numFmtId="0" fontId="18" fillId="0" borderId="25" xfId="56" applyFont="1" applyFill="1" applyBorder="1" applyAlignment="1" applyProtection="1">
      <alignment horizontal="left" vertical="center" wrapText="1" indent="1"/>
      <protection/>
    </xf>
    <xf numFmtId="49" fontId="18" fillId="0" borderId="28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29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30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31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32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33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34" xfId="56" applyNumberFormat="1" applyFont="1" applyFill="1" applyBorder="1" applyAlignment="1" applyProtection="1">
      <alignment horizontal="left" vertical="center" wrapText="1" indent="1"/>
      <protection/>
    </xf>
    <xf numFmtId="164" fontId="18" fillId="0" borderId="35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16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19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37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3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4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5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6" xfId="56" applyNumberFormat="1" applyFont="1" applyFill="1" applyBorder="1" applyAlignment="1" applyProtection="1">
      <alignment horizontal="right" vertical="center" wrapText="1"/>
      <protection locked="0"/>
    </xf>
    <xf numFmtId="164" fontId="19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9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13" xfId="56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56" applyFont="1" applyFill="1" applyBorder="1" applyAlignment="1" applyProtection="1">
      <alignment horizontal="left" vertical="center" wrapText="1" indent="1"/>
      <protection/>
    </xf>
    <xf numFmtId="0" fontId="18" fillId="0" borderId="35" xfId="56" applyFont="1" applyFill="1" applyBorder="1" applyAlignment="1" applyProtection="1">
      <alignment horizontal="left" vertical="center" wrapText="1" indent="1"/>
      <protection/>
    </xf>
    <xf numFmtId="164" fontId="18" fillId="0" borderId="35" xfId="56" applyNumberFormat="1" applyFont="1" applyFill="1" applyBorder="1" applyAlignment="1" applyProtection="1">
      <alignment vertical="center" wrapText="1"/>
      <protection locked="0"/>
    </xf>
    <xf numFmtId="164" fontId="18" fillId="0" borderId="16" xfId="56" applyNumberFormat="1" applyFont="1" applyFill="1" applyBorder="1" applyAlignment="1" applyProtection="1">
      <alignment vertical="center" wrapText="1"/>
      <protection locked="0"/>
    </xf>
    <xf numFmtId="0" fontId="16" fillId="0" borderId="38" xfId="56" applyFont="1" applyFill="1" applyBorder="1" applyAlignment="1" applyProtection="1">
      <alignment horizontal="left" vertical="center" wrapText="1" indent="1"/>
      <protection/>
    </xf>
    <xf numFmtId="0" fontId="16" fillId="0" borderId="39" xfId="56" applyFont="1" applyFill="1" applyBorder="1" applyAlignment="1" applyProtection="1">
      <alignment horizontal="left" vertical="center" wrapText="1" indent="1"/>
      <protection/>
    </xf>
    <xf numFmtId="164" fontId="16" fillId="0" borderId="39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40" xfId="56" applyNumberFormat="1" applyFont="1" applyFill="1" applyBorder="1" applyAlignment="1" applyProtection="1">
      <alignment horizontal="right" vertical="center" wrapText="1"/>
      <protection locked="0"/>
    </xf>
    <xf numFmtId="0" fontId="16" fillId="0" borderId="41" xfId="56" applyFont="1" applyFill="1" applyBorder="1" applyAlignment="1" applyProtection="1">
      <alignment horizontal="left" vertical="center" wrapText="1" indent="1"/>
      <protection/>
    </xf>
    <xf numFmtId="0" fontId="16" fillId="0" borderId="42" xfId="56" applyFont="1" applyFill="1" applyBorder="1" applyAlignment="1" applyProtection="1">
      <alignment horizontal="left" vertical="center" wrapText="1" indent="1"/>
      <protection/>
    </xf>
    <xf numFmtId="0" fontId="19" fillId="0" borderId="19" xfId="56" applyFont="1" applyFill="1" applyBorder="1" applyAlignment="1" applyProtection="1">
      <alignment horizontal="left" vertical="center" wrapText="1" indent="1"/>
      <protection/>
    </xf>
    <xf numFmtId="0" fontId="20" fillId="0" borderId="39" xfId="56" applyFont="1" applyFill="1" applyBorder="1" applyAlignment="1" applyProtection="1">
      <alignment horizontal="left" vertical="center" wrapText="1" indent="1"/>
      <protection/>
    </xf>
    <xf numFmtId="164" fontId="19" fillId="0" borderId="19" xfId="56" applyNumberFormat="1" applyFont="1" applyFill="1" applyBorder="1" applyAlignment="1" applyProtection="1">
      <alignment horizontal="right" vertical="center" wrapText="1"/>
      <protection locked="0"/>
    </xf>
    <xf numFmtId="164" fontId="19" fillId="0" borderId="36" xfId="56" applyNumberFormat="1" applyFont="1" applyFill="1" applyBorder="1" applyAlignment="1" applyProtection="1">
      <alignment horizontal="right" vertical="center" wrapText="1"/>
      <protection locked="0"/>
    </xf>
    <xf numFmtId="0" fontId="18" fillId="0" borderId="20" xfId="56" applyFont="1" applyFill="1" applyBorder="1" applyAlignment="1" applyProtection="1">
      <alignment horizontal="left" vertical="center" wrapText="1" indent="2"/>
      <protection/>
    </xf>
    <xf numFmtId="0" fontId="18" fillId="0" borderId="25" xfId="56" applyFont="1" applyFill="1" applyBorder="1" applyAlignment="1" applyProtection="1">
      <alignment horizontal="left" vertical="center" wrapText="1" indent="2"/>
      <protection/>
    </xf>
    <xf numFmtId="0" fontId="18" fillId="0" borderId="20" xfId="56" applyFont="1" applyFill="1" applyBorder="1" applyAlignment="1" applyProtection="1">
      <alignment horizontal="left" indent="1"/>
      <protection/>
    </xf>
    <xf numFmtId="0" fontId="18" fillId="0" borderId="20" xfId="0" applyFont="1" applyFill="1" applyBorder="1" applyAlignment="1">
      <alignment horizontal="left" vertical="center" wrapText="1" indent="1"/>
    </xf>
    <xf numFmtId="0" fontId="18" fillId="0" borderId="25" xfId="0" applyFont="1" applyFill="1" applyBorder="1" applyAlignment="1">
      <alignment horizontal="left" vertical="center" wrapText="1" indent="1"/>
    </xf>
    <xf numFmtId="0" fontId="18" fillId="0" borderId="19" xfId="0" applyFont="1" applyFill="1" applyBorder="1" applyAlignment="1">
      <alignment horizontal="left" vertical="center" wrapText="1" indent="1"/>
    </xf>
    <xf numFmtId="0" fontId="18" fillId="0" borderId="35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 applyProtection="1" quotePrefix="1">
      <alignment horizontal="left" vertical="center" indent="1"/>
      <protection locked="0"/>
    </xf>
    <xf numFmtId="0" fontId="4" fillId="0" borderId="16" xfId="0" applyFont="1" applyFill="1" applyBorder="1" applyAlignment="1" applyProtection="1" quotePrefix="1">
      <alignment horizontal="center" vertical="center"/>
      <protection locked="0"/>
    </xf>
    <xf numFmtId="164" fontId="8" fillId="0" borderId="38" xfId="0" applyNumberFormat="1" applyFont="1" applyFill="1" applyBorder="1" applyAlignment="1">
      <alignment horizontal="left" vertical="center" wrapText="1"/>
    </xf>
    <xf numFmtId="164" fontId="11" fillId="0" borderId="0" xfId="0" applyNumberFormat="1" applyFont="1" applyFill="1" applyAlignment="1">
      <alignment horizontal="right" vertical="center"/>
    </xf>
    <xf numFmtId="0" fontId="19" fillId="0" borderId="23" xfId="56" applyFont="1" applyFill="1" applyBorder="1" applyAlignment="1" applyProtection="1">
      <alignment horizontal="left" vertical="center" wrapText="1" indent="1"/>
      <protection/>
    </xf>
    <xf numFmtId="0" fontId="8" fillId="0" borderId="38" xfId="56" applyFont="1" applyFill="1" applyBorder="1" applyAlignment="1" applyProtection="1">
      <alignment horizontal="center" vertical="center" wrapText="1"/>
      <protection/>
    </xf>
    <xf numFmtId="0" fontId="8" fillId="0" borderId="39" xfId="56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Continuous" vertical="center" wrapText="1"/>
    </xf>
    <xf numFmtId="0" fontId="8" fillId="0" borderId="27" xfId="0" applyFont="1" applyFill="1" applyBorder="1" applyAlignment="1">
      <alignment horizontal="centerContinuous" vertical="center" wrapText="1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 indent="1"/>
    </xf>
    <xf numFmtId="0" fontId="8" fillId="0" borderId="13" xfId="0" applyFont="1" applyFill="1" applyBorder="1" applyAlignment="1" quotePrefix="1">
      <alignment horizontal="right"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5" xfId="0" applyFont="1" applyFill="1" applyBorder="1" applyAlignment="1" applyProtection="1">
      <alignment horizontal="center" vertical="center"/>
      <protection/>
    </xf>
    <xf numFmtId="0" fontId="8" fillId="0" borderId="45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44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164" fontId="8" fillId="0" borderId="47" xfId="0" applyNumberFormat="1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left" vertical="center" wrapText="1" inden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164" fontId="18" fillId="0" borderId="21" xfId="0" applyNumberFormat="1" applyFont="1" applyFill="1" applyBorder="1" applyAlignment="1" applyProtection="1">
      <alignment vertical="center" wrapText="1"/>
      <protection locked="0"/>
    </xf>
    <xf numFmtId="0" fontId="19" fillId="0" borderId="3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 indent="1"/>
    </xf>
    <xf numFmtId="164" fontId="18" fillId="0" borderId="13" xfId="0" applyNumberFormat="1" applyFont="1" applyFill="1" applyBorder="1" applyAlignment="1" applyProtection="1">
      <alignment vertical="center" wrapText="1"/>
      <protection locked="0"/>
    </xf>
    <xf numFmtId="0" fontId="19" fillId="0" borderId="2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164" fontId="18" fillId="0" borderId="36" xfId="0" applyNumberFormat="1" applyFont="1" applyFill="1" applyBorder="1" applyAlignment="1" applyProtection="1">
      <alignment vertical="center" wrapText="1"/>
      <protection locked="0"/>
    </xf>
    <xf numFmtId="0" fontId="18" fillId="0" borderId="32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164" fontId="18" fillId="0" borderId="26" xfId="0" applyNumberFormat="1" applyFont="1" applyFill="1" applyBorder="1" applyAlignment="1" applyProtection="1">
      <alignment vertical="center" wrapText="1"/>
      <protection locked="0"/>
    </xf>
    <xf numFmtId="0" fontId="18" fillId="0" borderId="31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 indent="1"/>
    </xf>
    <xf numFmtId="164" fontId="18" fillId="0" borderId="2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>
      <alignment horizontal="left" vertical="center" wrapText="1" inden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164" fontId="16" fillId="0" borderId="49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right" vertical="center" wrapText="1" indent="2"/>
    </xf>
    <xf numFmtId="164" fontId="20" fillId="0" borderId="40" xfId="0" applyNumberFormat="1" applyFont="1" applyFill="1" applyBorder="1" applyAlignment="1" applyProtection="1">
      <alignment vertical="center" wrapText="1"/>
      <protection locked="0"/>
    </xf>
    <xf numFmtId="0" fontId="18" fillId="0" borderId="3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0" fontId="8" fillId="0" borderId="16" xfId="0" applyFont="1" applyFill="1" applyBorder="1" applyAlignment="1" quotePrefix="1">
      <alignment horizontal="right" vertical="center"/>
    </xf>
    <xf numFmtId="0" fontId="8" fillId="0" borderId="14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16" fillId="0" borderId="48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164" fontId="16" fillId="0" borderId="49" xfId="0" applyNumberFormat="1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left" vertical="center" wrapText="1" inden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 wrapText="1" indent="1"/>
    </xf>
    <xf numFmtId="0" fontId="4" fillId="0" borderId="38" xfId="0" applyFont="1" applyBorder="1" applyAlignment="1">
      <alignment horizontal="left" vertical="center"/>
    </xf>
    <xf numFmtId="0" fontId="4" fillId="0" borderId="50" xfId="0" applyFont="1" applyBorder="1" applyAlignment="1">
      <alignment vertical="center" wrapText="1"/>
    </xf>
    <xf numFmtId="164" fontId="0" fillId="18" borderId="51" xfId="0" applyNumberFormat="1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vertical="center" wrapText="1"/>
    </xf>
    <xf numFmtId="0" fontId="18" fillId="0" borderId="29" xfId="0" applyFont="1" applyFill="1" applyBorder="1" applyAlignment="1">
      <alignment vertical="center" wrapText="1"/>
    </xf>
    <xf numFmtId="0" fontId="18" fillId="0" borderId="32" xfId="0" applyFont="1" applyFill="1" applyBorder="1" applyAlignment="1">
      <alignment vertical="center" wrapText="1"/>
    </xf>
    <xf numFmtId="172" fontId="16" fillId="0" borderId="50" xfId="0" applyNumberFormat="1" applyFont="1" applyFill="1" applyBorder="1" applyAlignment="1">
      <alignment horizontal="center" vertical="center" wrapText="1"/>
    </xf>
    <xf numFmtId="172" fontId="18" fillId="0" borderId="52" xfId="0" applyNumberFormat="1" applyFont="1" applyFill="1" applyBorder="1" applyAlignment="1">
      <alignment horizontal="center" vertical="center" wrapText="1"/>
    </xf>
    <xf numFmtId="164" fontId="18" fillId="0" borderId="23" xfId="0" applyNumberFormat="1" applyFont="1" applyFill="1" applyBorder="1" applyAlignment="1" applyProtection="1">
      <alignment vertical="center" wrapText="1"/>
      <protection locked="0"/>
    </xf>
    <xf numFmtId="172" fontId="18" fillId="0" borderId="27" xfId="0" applyNumberFormat="1" applyFont="1" applyFill="1" applyBorder="1" applyAlignment="1">
      <alignment horizontal="center" vertical="center" wrapText="1"/>
    </xf>
    <xf numFmtId="164" fontId="18" fillId="0" borderId="20" xfId="0" applyNumberFormat="1" applyFont="1" applyFill="1" applyBorder="1" applyAlignment="1" applyProtection="1">
      <alignment vertical="center" wrapText="1"/>
      <protection locked="0"/>
    </xf>
    <xf numFmtId="164" fontId="18" fillId="0" borderId="25" xfId="0" applyNumberFormat="1" applyFont="1" applyFill="1" applyBorder="1" applyAlignment="1" applyProtection="1">
      <alignment vertical="center" wrapText="1"/>
      <protection locked="0"/>
    </xf>
    <xf numFmtId="172" fontId="16" fillId="0" borderId="53" xfId="0" applyNumberFormat="1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 wrapText="1"/>
    </xf>
    <xf numFmtId="164" fontId="18" fillId="0" borderId="12" xfId="0" applyNumberFormat="1" applyFont="1" applyFill="1" applyBorder="1" applyAlignment="1" applyProtection="1">
      <alignment vertical="center" wrapText="1"/>
      <protection locked="0"/>
    </xf>
    <xf numFmtId="0" fontId="18" fillId="0" borderId="52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right" vertical="center" indent="1"/>
    </xf>
    <xf numFmtId="0" fontId="18" fillId="0" borderId="29" xfId="0" applyFont="1" applyBorder="1" applyAlignment="1">
      <alignment horizontal="right" vertical="center" indent="1"/>
    </xf>
    <xf numFmtId="0" fontId="18" fillId="0" borderId="32" xfId="0" applyFont="1" applyBorder="1" applyAlignment="1">
      <alignment horizontal="right" vertical="center" indent="1"/>
    </xf>
    <xf numFmtId="49" fontId="16" fillId="0" borderId="38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9" xfId="56" applyFont="1" applyFill="1" applyBorder="1" applyAlignment="1" applyProtection="1">
      <alignment vertical="center" wrapText="1"/>
      <protection/>
    </xf>
    <xf numFmtId="164" fontId="16" fillId="0" borderId="39" xfId="56" applyNumberFormat="1" applyFont="1" applyFill="1" applyBorder="1" applyAlignment="1" applyProtection="1">
      <alignment vertical="center" wrapText="1"/>
      <protection locked="0"/>
    </xf>
    <xf numFmtId="164" fontId="16" fillId="0" borderId="40" xfId="56" applyNumberFormat="1" applyFont="1" applyFill="1" applyBorder="1" applyAlignment="1" applyProtection="1">
      <alignment vertical="center" wrapText="1"/>
      <protection locked="0"/>
    </xf>
    <xf numFmtId="0" fontId="16" fillId="0" borderId="42" xfId="56" applyFont="1" applyFill="1" applyBorder="1" applyAlignment="1" applyProtection="1">
      <alignment vertical="center" wrapText="1"/>
      <protection/>
    </xf>
    <xf numFmtId="0" fontId="18" fillId="0" borderId="12" xfId="0" applyFont="1" applyBorder="1" applyAlignment="1" applyProtection="1">
      <alignment horizontal="left" vertical="center" indent="1"/>
      <protection locked="0"/>
    </xf>
    <xf numFmtId="3" fontId="18" fillId="0" borderId="13" xfId="0" applyNumberFormat="1" applyFont="1" applyBorder="1" applyAlignment="1" applyProtection="1">
      <alignment horizontal="right" vertical="center" indent="1"/>
      <protection locked="0"/>
    </xf>
    <xf numFmtId="0" fontId="18" fillId="0" borderId="20" xfId="0" applyFont="1" applyBorder="1" applyAlignment="1" applyProtection="1">
      <alignment horizontal="left" vertical="center" indent="1"/>
      <protection locked="0"/>
    </xf>
    <xf numFmtId="3" fontId="18" fillId="0" borderId="21" xfId="0" applyNumberFormat="1" applyFont="1" applyBorder="1" applyAlignment="1" applyProtection="1">
      <alignment horizontal="right" vertical="center" indent="1"/>
      <protection locked="0"/>
    </xf>
    <xf numFmtId="0" fontId="18" fillId="0" borderId="25" xfId="0" applyFont="1" applyBorder="1" applyAlignment="1" applyProtection="1">
      <alignment horizontal="left" vertical="center" indent="1"/>
      <protection locked="0"/>
    </xf>
    <xf numFmtId="0" fontId="8" fillId="0" borderId="39" xfId="56" applyFont="1" applyFill="1" applyBorder="1" applyAlignment="1" applyProtection="1">
      <alignment horizontal="left" vertical="center" wrapText="1" indent="1"/>
      <protection/>
    </xf>
    <xf numFmtId="0" fontId="8" fillId="0" borderId="39" xfId="56" applyFont="1" applyFill="1" applyBorder="1" applyAlignment="1" applyProtection="1">
      <alignment vertical="center" wrapText="1"/>
      <protection/>
    </xf>
    <xf numFmtId="0" fontId="16" fillId="0" borderId="38" xfId="56" applyFont="1" applyFill="1" applyBorder="1" applyAlignment="1" applyProtection="1">
      <alignment horizontal="center" vertical="center" wrapText="1"/>
      <protection/>
    </xf>
    <xf numFmtId="0" fontId="16" fillId="0" borderId="39" xfId="56" applyFont="1" applyFill="1" applyBorder="1" applyAlignment="1" applyProtection="1">
      <alignment horizontal="center" vertical="center" wrapText="1"/>
      <protection/>
    </xf>
    <xf numFmtId="0" fontId="16" fillId="0" borderId="40" xfId="56" applyFont="1" applyFill="1" applyBorder="1" applyAlignment="1" applyProtection="1">
      <alignment horizontal="center" vertical="center" wrapText="1"/>
      <protection/>
    </xf>
    <xf numFmtId="0" fontId="22" fillId="0" borderId="38" xfId="0" applyFont="1" applyFill="1" applyBorder="1" applyAlignment="1" applyProtection="1">
      <alignment vertical="center" wrapText="1"/>
      <protection/>
    </xf>
    <xf numFmtId="0" fontId="16" fillId="0" borderId="38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left" vertical="center" wrapText="1" indent="1"/>
    </xf>
    <xf numFmtId="0" fontId="8" fillId="0" borderId="22" xfId="0" applyFont="1" applyFill="1" applyBorder="1" applyAlignment="1">
      <alignment horizontal="left" vertical="center" wrapText="1" inden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left" vertical="center" wrapText="1" indent="1"/>
    </xf>
    <xf numFmtId="0" fontId="8" fillId="0" borderId="22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0" fontId="8" fillId="0" borderId="39" xfId="57" applyFont="1" applyFill="1" applyBorder="1" applyAlignment="1" applyProtection="1">
      <alignment horizontal="left" vertical="center" indent="1"/>
      <protection/>
    </xf>
    <xf numFmtId="0" fontId="8" fillId="0" borderId="39" xfId="57" applyFont="1" applyFill="1" applyBorder="1" applyAlignment="1" applyProtection="1">
      <alignment horizontal="left" indent="1"/>
      <protection locked="0"/>
    </xf>
    <xf numFmtId="0" fontId="17" fillId="0" borderId="39" xfId="57" applyFont="1" applyFill="1" applyBorder="1" applyAlignment="1" applyProtection="1">
      <alignment horizontal="left" vertical="center" indent="1"/>
      <protection/>
    </xf>
    <xf numFmtId="0" fontId="8" fillId="0" borderId="39" xfId="57" applyFont="1" applyFill="1" applyBorder="1" applyAlignment="1" applyProtection="1">
      <alignment horizontal="left" indent="1"/>
      <protection/>
    </xf>
    <xf numFmtId="0" fontId="8" fillId="0" borderId="38" xfId="0" applyFont="1" applyFill="1" applyBorder="1" applyAlignment="1">
      <alignment vertical="center" wrapText="1"/>
    </xf>
    <xf numFmtId="0" fontId="8" fillId="0" borderId="39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8" fillId="0" borderId="23" xfId="56" applyFont="1" applyFill="1" applyBorder="1" applyAlignment="1" applyProtection="1">
      <alignment horizontal="left" vertical="center" wrapText="1" indent="1"/>
      <protection/>
    </xf>
    <xf numFmtId="0" fontId="18" fillId="0" borderId="20" xfId="56" applyFont="1" applyFill="1" applyBorder="1" applyAlignment="1" applyProtection="1">
      <alignment horizontal="left" vertical="center" wrapText="1" indent="1"/>
      <protection/>
    </xf>
    <xf numFmtId="0" fontId="18" fillId="0" borderId="19" xfId="56" applyFont="1" applyFill="1" applyBorder="1" applyAlignment="1" applyProtection="1">
      <alignment horizontal="left" vertical="center" wrapText="1" indent="1"/>
      <protection/>
    </xf>
    <xf numFmtId="0" fontId="16" fillId="0" borderId="42" xfId="56" applyFont="1" applyFill="1" applyBorder="1" applyAlignment="1" applyProtection="1">
      <alignment horizontal="left" vertical="center" wrapText="1"/>
      <protection/>
    </xf>
    <xf numFmtId="0" fontId="16" fillId="0" borderId="39" xfId="56" applyFont="1" applyFill="1" applyBorder="1" applyAlignment="1" applyProtection="1">
      <alignment horizontal="left" vertical="center" wrapText="1"/>
      <protection/>
    </xf>
    <xf numFmtId="0" fontId="20" fillId="0" borderId="39" xfId="56" applyFont="1" applyFill="1" applyBorder="1" applyAlignment="1" applyProtection="1">
      <alignment horizontal="left" vertical="center" wrapText="1"/>
      <protection/>
    </xf>
    <xf numFmtId="49" fontId="19" fillId="0" borderId="23" xfId="56" applyNumberFormat="1" applyFont="1" applyFill="1" applyBorder="1" applyAlignment="1" applyProtection="1">
      <alignment horizontal="left" vertical="center" wrapText="1" indent="1"/>
      <protection/>
    </xf>
    <xf numFmtId="49" fontId="19" fillId="0" borderId="20" xfId="56" applyNumberFormat="1" applyFont="1" applyFill="1" applyBorder="1" applyAlignment="1" applyProtection="1" quotePrefix="1">
      <alignment horizontal="left" vertical="center" wrapText="1" indent="1"/>
      <protection/>
    </xf>
    <xf numFmtId="0" fontId="6" fillId="0" borderId="35" xfId="0" applyFont="1" applyFill="1" applyBorder="1" applyAlignment="1" applyProtection="1">
      <alignment horizontal="left" vertical="center" indent="1"/>
      <protection locked="0"/>
    </xf>
    <xf numFmtId="0" fontId="18" fillId="0" borderId="31" xfId="0" applyFont="1" applyFill="1" applyBorder="1" applyAlignment="1">
      <alignment horizontal="left" vertical="center" wrapText="1"/>
    </xf>
    <xf numFmtId="0" fontId="19" fillId="0" borderId="25" xfId="56" applyFont="1" applyFill="1" applyBorder="1" applyAlignment="1" applyProtection="1" quotePrefix="1">
      <alignment horizontal="left" vertical="center" wrapText="1" indent="1"/>
      <protection/>
    </xf>
    <xf numFmtId="164" fontId="8" fillId="0" borderId="38" xfId="0" applyNumberFormat="1" applyFont="1" applyFill="1" applyBorder="1" applyAlignment="1">
      <alignment horizontal="left" vertical="center" wrapText="1" indent="1"/>
    </xf>
    <xf numFmtId="164" fontId="16" fillId="0" borderId="30" xfId="0" applyNumberFormat="1" applyFont="1" applyFill="1" applyBorder="1" applyAlignment="1">
      <alignment horizontal="left" vertical="center" wrapText="1" indent="1"/>
    </xf>
    <xf numFmtId="164" fontId="18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19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  <protection locked="0"/>
    </xf>
    <xf numFmtId="164" fontId="16" fillId="0" borderId="4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55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3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4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164" fontId="20" fillId="0" borderId="40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24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26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36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164" fontId="20" fillId="0" borderId="37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49" xfId="0" applyNumberFormat="1" applyFont="1" applyFill="1" applyBorder="1" applyAlignment="1">
      <alignment horizontal="right" vertical="center" wrapText="1" indent="2"/>
    </xf>
    <xf numFmtId="164" fontId="16" fillId="0" borderId="49" xfId="0" applyNumberFormat="1" applyFont="1" applyFill="1" applyBorder="1" applyAlignment="1">
      <alignment horizontal="right" vertical="center" wrapText="1" indent="2"/>
    </xf>
    <xf numFmtId="164" fontId="19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164" fontId="19" fillId="0" borderId="24" xfId="0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55" xfId="0" applyFont="1" applyFill="1" applyBorder="1" applyAlignment="1">
      <alignment horizontal="center" vertical="center" wrapText="1"/>
    </xf>
    <xf numFmtId="164" fontId="7" fillId="0" borderId="0" xfId="56" applyNumberFormat="1" applyFont="1" applyFill="1" applyBorder="1" applyAlignment="1" applyProtection="1">
      <alignment horizontal="centerContinuous" vertical="center"/>
      <protection/>
    </xf>
    <xf numFmtId="0" fontId="3" fillId="0" borderId="0" xfId="56" applyFill="1">
      <alignment/>
      <protection/>
    </xf>
    <xf numFmtId="0" fontId="8" fillId="0" borderId="40" xfId="56" applyFont="1" applyFill="1" applyBorder="1" applyAlignment="1" applyProtection="1">
      <alignment horizontal="center" vertical="center" wrapText="1"/>
      <protection/>
    </xf>
    <xf numFmtId="0" fontId="18" fillId="0" borderId="0" xfId="56" applyFont="1" applyFill="1">
      <alignment/>
      <protection/>
    </xf>
    <xf numFmtId="164" fontId="16" fillId="0" borderId="42" xfId="56" applyNumberFormat="1" applyFont="1" applyFill="1" applyBorder="1" applyAlignment="1" applyProtection="1">
      <alignment horizontal="right" vertical="center" wrapText="1"/>
      <protection/>
    </xf>
    <xf numFmtId="164" fontId="16" fillId="0" borderId="55" xfId="56" applyNumberFormat="1" applyFont="1" applyFill="1" applyBorder="1" applyAlignment="1" applyProtection="1">
      <alignment horizontal="right" vertical="center" wrapText="1"/>
      <protection/>
    </xf>
    <xf numFmtId="164" fontId="16" fillId="0" borderId="39" xfId="56" applyNumberFormat="1" applyFont="1" applyFill="1" applyBorder="1" applyAlignment="1" applyProtection="1">
      <alignment horizontal="right" vertical="center" wrapText="1"/>
      <protection/>
    </xf>
    <xf numFmtId="164" fontId="16" fillId="0" borderId="40" xfId="56" applyNumberFormat="1" applyFont="1" applyFill="1" applyBorder="1" applyAlignment="1" applyProtection="1">
      <alignment horizontal="right" vertical="center" wrapText="1"/>
      <protection/>
    </xf>
    <xf numFmtId="164" fontId="19" fillId="0" borderId="20" xfId="56" applyNumberFormat="1" applyFont="1" applyFill="1" applyBorder="1" applyAlignment="1" applyProtection="1">
      <alignment horizontal="right" vertical="center" wrapText="1"/>
      <protection/>
    </xf>
    <xf numFmtId="164" fontId="19" fillId="0" borderId="21" xfId="56" applyNumberFormat="1" applyFont="1" applyFill="1" applyBorder="1" applyAlignment="1" applyProtection="1">
      <alignment horizontal="right" vertical="center" wrapText="1"/>
      <protection/>
    </xf>
    <xf numFmtId="164" fontId="19" fillId="0" borderId="23" xfId="56" applyNumberFormat="1" applyFont="1" applyFill="1" applyBorder="1" applyAlignment="1" applyProtection="1">
      <alignment horizontal="right" vertical="center" wrapText="1"/>
      <protection/>
    </xf>
    <xf numFmtId="164" fontId="19" fillId="0" borderId="24" xfId="56" applyNumberFormat="1" applyFont="1" applyFill="1" applyBorder="1" applyAlignment="1" applyProtection="1">
      <alignment horizontal="right" vertical="center" wrapText="1"/>
      <protection/>
    </xf>
    <xf numFmtId="0" fontId="21" fillId="0" borderId="0" xfId="56" applyFont="1" applyFill="1">
      <alignment/>
      <protection/>
    </xf>
    <xf numFmtId="164" fontId="20" fillId="0" borderId="39" xfId="56" applyNumberFormat="1" applyFont="1" applyFill="1" applyBorder="1" applyAlignment="1" applyProtection="1">
      <alignment horizontal="right" vertical="center" wrapText="1"/>
      <protection/>
    </xf>
    <xf numFmtId="164" fontId="20" fillId="0" borderId="40" xfId="56" applyNumberFormat="1" applyFont="1" applyFill="1" applyBorder="1" applyAlignment="1" applyProtection="1">
      <alignment horizontal="right" vertical="center" wrapText="1"/>
      <protection/>
    </xf>
    <xf numFmtId="164" fontId="16" fillId="0" borderId="42" xfId="56" applyNumberFormat="1" applyFont="1" applyFill="1" applyBorder="1" applyAlignment="1" applyProtection="1">
      <alignment vertical="center" wrapText="1"/>
      <protection/>
    </xf>
    <xf numFmtId="164" fontId="16" fillId="0" borderId="55" xfId="56" applyNumberFormat="1" applyFont="1" applyFill="1" applyBorder="1" applyAlignment="1" applyProtection="1">
      <alignment vertical="center" wrapText="1"/>
      <protection/>
    </xf>
    <xf numFmtId="164" fontId="16" fillId="0" borderId="39" xfId="56" applyNumberFormat="1" applyFont="1" applyFill="1" applyBorder="1" applyAlignment="1" applyProtection="1">
      <alignment vertical="center" wrapText="1"/>
      <protection/>
    </xf>
    <xf numFmtId="164" fontId="16" fillId="0" borderId="40" xfId="56" applyNumberFormat="1" applyFont="1" applyFill="1" applyBorder="1" applyAlignment="1" applyProtection="1">
      <alignment vertical="center" wrapText="1"/>
      <protection/>
    </xf>
    <xf numFmtId="164" fontId="7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8" fillId="0" borderId="38" xfId="0" applyNumberFormat="1" applyFont="1" applyFill="1" applyBorder="1" applyAlignment="1">
      <alignment horizontal="centerContinuous" vertical="center" wrapText="1"/>
    </xf>
    <xf numFmtId="164" fontId="8" fillId="0" borderId="39" xfId="0" applyNumberFormat="1" applyFont="1" applyFill="1" applyBorder="1" applyAlignment="1">
      <alignment horizontal="centerContinuous" vertical="center" wrapText="1"/>
    </xf>
    <xf numFmtId="164" fontId="8" fillId="0" borderId="40" xfId="0" applyNumberFormat="1" applyFont="1" applyFill="1" applyBorder="1" applyAlignment="1">
      <alignment horizontal="centerContinuous" vertical="center" wrapText="1"/>
    </xf>
    <xf numFmtId="164" fontId="8" fillId="0" borderId="38" xfId="0" applyNumberFormat="1" applyFont="1" applyFill="1" applyBorder="1" applyAlignment="1">
      <alignment horizontal="center" vertical="center" wrapText="1"/>
    </xf>
    <xf numFmtId="164" fontId="8" fillId="0" borderId="39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8" fillId="0" borderId="56" xfId="0" applyNumberFormat="1" applyFont="1" applyFill="1" applyBorder="1" applyAlignment="1" applyProtection="1">
      <alignment vertical="center" wrapText="1"/>
      <protection locked="0"/>
    </xf>
    <xf numFmtId="164" fontId="18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9" xfId="56" applyNumberFormat="1" applyFont="1" applyFill="1" applyBorder="1" applyAlignment="1" applyProtection="1">
      <alignment horizontal="right" vertical="center" wrapText="1"/>
      <protection/>
    </xf>
    <xf numFmtId="164" fontId="16" fillId="0" borderId="40" xfId="56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2" fillId="0" borderId="22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64" fontId="24" fillId="0" borderId="4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horizontal="right" wrapText="1"/>
      <protection/>
    </xf>
    <xf numFmtId="164" fontId="8" fillId="0" borderId="40" xfId="0" applyNumberFormat="1" applyFont="1" applyFill="1" applyBorder="1" applyAlignment="1" applyProtection="1">
      <alignment horizontal="center" vertical="center" wrapText="1"/>
      <protection/>
    </xf>
    <xf numFmtId="164" fontId="16" fillId="0" borderId="30" xfId="0" applyNumberFormat="1" applyFont="1" applyFill="1" applyBorder="1" applyAlignment="1" applyProtection="1">
      <alignment horizontal="center" vertical="center" wrapText="1"/>
      <protection/>
    </xf>
    <xf numFmtId="164" fontId="16" fillId="0" borderId="22" xfId="0" applyNumberFormat="1" applyFont="1" applyFill="1" applyBorder="1" applyAlignment="1" applyProtection="1">
      <alignment horizontal="center" vertical="center" wrapText="1"/>
      <protection/>
    </xf>
    <xf numFmtId="164" fontId="16" fillId="0" borderId="3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8" fillId="0" borderId="20" xfId="0" applyNumberFormat="1" applyFont="1" applyFill="1" applyBorder="1" applyAlignment="1" applyProtection="1">
      <alignment vertical="center" wrapText="1"/>
      <protection locked="0"/>
    </xf>
    <xf numFmtId="164" fontId="18" fillId="0" borderId="21" xfId="0" applyNumberFormat="1" applyFont="1" applyFill="1" applyBorder="1" applyAlignment="1" applyProtection="1">
      <alignment vertical="center" wrapText="1"/>
      <protection/>
    </xf>
    <xf numFmtId="164" fontId="0" fillId="0" borderId="28" xfId="0" applyNumberFormat="1" applyFill="1" applyBorder="1" applyAlignment="1" applyProtection="1">
      <alignment horizontal="center" vertical="center" wrapText="1"/>
      <protection locked="0"/>
    </xf>
    <xf numFmtId="164" fontId="18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" fontId="18" fillId="0" borderId="25" xfId="0" applyNumberFormat="1" applyFont="1" applyFill="1" applyBorder="1" applyAlignment="1" applyProtection="1">
      <alignment vertical="center" wrapText="1"/>
      <protection locked="0"/>
    </xf>
    <xf numFmtId="164" fontId="18" fillId="0" borderId="26" xfId="0" applyNumberFormat="1" applyFont="1" applyFill="1" applyBorder="1" applyAlignment="1" applyProtection="1">
      <alignment vertical="center" wrapText="1"/>
      <protection/>
    </xf>
    <xf numFmtId="164" fontId="16" fillId="0" borderId="39" xfId="0" applyNumberFormat="1" applyFont="1" applyFill="1" applyBorder="1" applyAlignment="1" applyProtection="1">
      <alignment vertical="center" wrapText="1"/>
      <protection/>
    </xf>
    <xf numFmtId="164" fontId="16" fillId="0" borderId="40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164" fontId="6" fillId="0" borderId="0" xfId="0" applyNumberFormat="1" applyFont="1" applyFill="1" applyAlignment="1">
      <alignment horizontal="right" wrapText="1"/>
    </xf>
    <xf numFmtId="164" fontId="15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0" xfId="0" applyNumberFormat="1" applyFont="1" applyFill="1" applyBorder="1" applyAlignment="1" applyProtection="1">
      <alignment vertical="center" wrapText="1"/>
      <protection locked="0"/>
    </xf>
    <xf numFmtId="1" fontId="15" fillId="0" borderId="20" xfId="0" applyNumberFormat="1" applyFont="1" applyFill="1" applyBorder="1" applyAlignment="1" applyProtection="1">
      <alignment vertical="center" wrapText="1"/>
      <protection locked="0"/>
    </xf>
    <xf numFmtId="164" fontId="15" fillId="0" borderId="21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vertical="center" wrapText="1"/>
      <protection locked="0"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8" fillId="0" borderId="39" xfId="0" applyNumberFormat="1" applyFont="1" applyFill="1" applyBorder="1" applyAlignment="1">
      <alignment vertical="center" wrapText="1"/>
    </xf>
    <xf numFmtId="164" fontId="8" fillId="0" borderId="4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>
      <alignment horizontal="left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3" fillId="0" borderId="29" xfId="0" applyFont="1" applyFill="1" applyBorder="1" applyAlignment="1" applyProtection="1">
      <alignment horizontal="left" vertical="center" wrapText="1" indent="1"/>
      <protection locked="0"/>
    </xf>
    <xf numFmtId="0" fontId="18" fillId="0" borderId="31" xfId="0" applyFont="1" applyFill="1" applyBorder="1" applyAlignment="1" applyProtection="1">
      <alignment horizontal="left" vertical="center" wrapText="1" indent="1"/>
      <protection locked="0"/>
    </xf>
    <xf numFmtId="0" fontId="18" fillId="0" borderId="29" xfId="0" applyFont="1" applyFill="1" applyBorder="1" applyAlignment="1" applyProtection="1">
      <alignment horizontal="left" vertical="center" wrapText="1" indent="1"/>
      <protection locked="0"/>
    </xf>
    <xf numFmtId="164" fontId="16" fillId="0" borderId="4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vertical="center"/>
    </xf>
    <xf numFmtId="164" fontId="8" fillId="0" borderId="57" xfId="0" applyNumberFormat="1" applyFont="1" applyFill="1" applyBorder="1" applyAlignment="1">
      <alignment horizontal="center" vertical="center"/>
    </xf>
    <xf numFmtId="164" fontId="8" fillId="0" borderId="58" xfId="0" applyNumberFormat="1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164" fontId="16" fillId="0" borderId="48" xfId="0" applyNumberFormat="1" applyFont="1" applyFill="1" applyBorder="1" applyAlignment="1">
      <alignment horizontal="center" vertical="center" wrapText="1"/>
    </xf>
    <xf numFmtId="164" fontId="16" fillId="0" borderId="51" xfId="0" applyNumberFormat="1" applyFont="1" applyFill="1" applyBorder="1" applyAlignment="1">
      <alignment horizontal="center" vertical="center" wrapText="1"/>
    </xf>
    <xf numFmtId="164" fontId="16" fillId="0" borderId="59" xfId="0" applyNumberFormat="1" applyFont="1" applyFill="1" applyBorder="1" applyAlignment="1">
      <alignment horizontal="center" vertical="center" wrapText="1"/>
    </xf>
    <xf numFmtId="164" fontId="16" fillId="0" borderId="40" xfId="0" applyNumberFormat="1" applyFont="1" applyFill="1" applyBorder="1" applyAlignment="1">
      <alignment horizontal="center" vertical="center" wrapText="1"/>
    </xf>
    <xf numFmtId="164" fontId="16" fillId="0" borderId="6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16" fillId="0" borderId="38" xfId="0" applyNumberFormat="1" applyFont="1" applyFill="1" applyBorder="1" applyAlignment="1">
      <alignment horizontal="center" vertical="center" wrapText="1"/>
    </xf>
    <xf numFmtId="164" fontId="16" fillId="0" borderId="51" xfId="0" applyNumberFormat="1" applyFont="1" applyFill="1" applyBorder="1" applyAlignment="1">
      <alignment horizontal="left" vertical="center" wrapText="1" indent="1"/>
    </xf>
    <xf numFmtId="164" fontId="18" fillId="0" borderId="3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51" xfId="0" applyNumberFormat="1" applyFont="1" applyFill="1" applyBorder="1" applyAlignment="1" applyProtection="1">
      <alignment vertical="center" wrapText="1"/>
      <protection/>
    </xf>
    <xf numFmtId="164" fontId="18" fillId="0" borderId="38" xfId="0" applyNumberFormat="1" applyFont="1" applyFill="1" applyBorder="1" applyAlignment="1" applyProtection="1">
      <alignment vertical="center" wrapText="1"/>
      <protection/>
    </xf>
    <xf numFmtId="164" fontId="18" fillId="0" borderId="39" xfId="0" applyNumberFormat="1" applyFont="1" applyFill="1" applyBorder="1" applyAlignment="1" applyProtection="1">
      <alignment vertical="center" wrapText="1"/>
      <protection/>
    </xf>
    <xf numFmtId="164" fontId="18" fillId="0" borderId="40" xfId="0" applyNumberFormat="1" applyFont="1" applyFill="1" applyBorder="1" applyAlignment="1" applyProtection="1">
      <alignment vertical="center" wrapText="1"/>
      <protection/>
    </xf>
    <xf numFmtId="164" fontId="18" fillId="0" borderId="51" xfId="0" applyNumberFormat="1" applyFont="1" applyFill="1" applyBorder="1" applyAlignment="1">
      <alignment vertical="center" wrapText="1"/>
    </xf>
    <xf numFmtId="164" fontId="16" fillId="0" borderId="29" xfId="0" applyNumberFormat="1" applyFont="1" applyFill="1" applyBorder="1" applyAlignment="1">
      <alignment horizontal="center" vertical="center" wrapText="1"/>
    </xf>
    <xf numFmtId="164" fontId="18" fillId="0" borderId="6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0" xfId="0" applyNumberFormat="1" applyFont="1" applyFill="1" applyBorder="1" applyAlignment="1" applyProtection="1">
      <alignment horizontal="left" vertical="center" wrapText="1" indent="2"/>
      <protection locked="0"/>
    </xf>
    <xf numFmtId="164" fontId="18" fillId="0" borderId="61" xfId="0" applyNumberFormat="1" applyFont="1" applyFill="1" applyBorder="1" applyAlignment="1" applyProtection="1">
      <alignment vertical="center" wrapText="1"/>
      <protection locked="0"/>
    </xf>
    <xf numFmtId="164" fontId="18" fillId="0" borderId="29" xfId="0" applyNumberFormat="1" applyFont="1" applyFill="1" applyBorder="1" applyAlignment="1" applyProtection="1">
      <alignment vertical="center" wrapText="1"/>
      <protection locked="0"/>
    </xf>
    <xf numFmtId="164" fontId="18" fillId="0" borderId="61" xfId="0" applyNumberFormat="1" applyFont="1" applyFill="1" applyBorder="1" applyAlignment="1">
      <alignment vertical="center" wrapText="1"/>
    </xf>
    <xf numFmtId="164" fontId="16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61" xfId="0" applyNumberFormat="1" applyFont="1" applyFill="1" applyBorder="1" applyAlignment="1">
      <alignment horizontal="left" vertical="center" wrapText="1" indent="1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6" fillId="0" borderId="32" xfId="0" applyNumberFormat="1" applyFont="1" applyFill="1" applyBorder="1" applyAlignment="1">
      <alignment horizontal="center" vertical="center" wrapText="1"/>
    </xf>
    <xf numFmtId="164" fontId="18" fillId="0" borderId="6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164" fontId="18" fillId="0" borderId="62" xfId="0" applyNumberFormat="1" applyFont="1" applyFill="1" applyBorder="1" applyAlignment="1" applyProtection="1">
      <alignment vertical="center" wrapText="1"/>
      <protection locked="0"/>
    </xf>
    <xf numFmtId="164" fontId="18" fillId="0" borderId="32" xfId="0" applyNumberFormat="1" applyFont="1" applyFill="1" applyBorder="1" applyAlignment="1" applyProtection="1">
      <alignment vertical="center" wrapText="1"/>
      <protection locked="0"/>
    </xf>
    <xf numFmtId="164" fontId="18" fillId="0" borderId="62" xfId="0" applyNumberFormat="1" applyFont="1" applyFill="1" applyBorder="1" applyAlignment="1">
      <alignment vertical="center" wrapText="1"/>
    </xf>
    <xf numFmtId="164" fontId="16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51" xfId="0" applyNumberFormat="1" applyFont="1" applyFill="1" applyBorder="1" applyAlignment="1" applyProtection="1">
      <alignment vertical="center" wrapText="1"/>
      <protection locked="0"/>
    </xf>
    <xf numFmtId="164" fontId="18" fillId="0" borderId="38" xfId="0" applyNumberFormat="1" applyFont="1" applyFill="1" applyBorder="1" applyAlignment="1" applyProtection="1">
      <alignment vertical="center" wrapText="1"/>
      <protection locked="0"/>
    </xf>
    <xf numFmtId="164" fontId="18" fillId="0" borderId="39" xfId="0" applyNumberFormat="1" applyFont="1" applyFill="1" applyBorder="1" applyAlignment="1" applyProtection="1">
      <alignment vertical="center" wrapText="1"/>
      <protection locked="0"/>
    </xf>
    <xf numFmtId="164" fontId="18" fillId="0" borderId="40" xfId="0" applyNumberFormat="1" applyFont="1" applyFill="1" applyBorder="1" applyAlignment="1" applyProtection="1">
      <alignment vertical="center" wrapText="1"/>
      <protection locked="0"/>
    </xf>
    <xf numFmtId="164" fontId="16" fillId="0" borderId="28" xfId="0" applyNumberFormat="1" applyFont="1" applyFill="1" applyBorder="1" applyAlignment="1">
      <alignment horizontal="center" vertical="center" wrapText="1"/>
    </xf>
    <xf numFmtId="164" fontId="18" fillId="0" borderId="63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64" xfId="0" applyNumberFormat="1" applyFont="1" applyFill="1" applyBorder="1" applyAlignment="1" applyProtection="1">
      <alignment horizontal="left" vertical="center" wrapText="1" indent="2"/>
      <protection locked="0"/>
    </xf>
    <xf numFmtId="164" fontId="18" fillId="0" borderId="60" xfId="0" applyNumberFormat="1" applyFont="1" applyFill="1" applyBorder="1" applyAlignment="1" applyProtection="1">
      <alignment vertical="center" wrapText="1"/>
      <protection locked="0"/>
    </xf>
    <xf numFmtId="164" fontId="18" fillId="0" borderId="28" xfId="0" applyNumberFormat="1" applyFont="1" applyFill="1" applyBorder="1" applyAlignment="1" applyProtection="1">
      <alignment vertical="center" wrapText="1"/>
      <protection locked="0"/>
    </xf>
    <xf numFmtId="164" fontId="18" fillId="0" borderId="19" xfId="0" applyNumberFormat="1" applyFont="1" applyFill="1" applyBorder="1" applyAlignment="1" applyProtection="1">
      <alignment vertical="center" wrapText="1"/>
      <protection locked="0"/>
    </xf>
    <xf numFmtId="164" fontId="18" fillId="0" borderId="60" xfId="0" applyNumberFormat="1" applyFont="1" applyFill="1" applyBorder="1" applyAlignment="1">
      <alignment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164" fontId="8" fillId="0" borderId="10" xfId="0" applyNumberFormat="1" applyFont="1" applyFill="1" applyBorder="1" applyAlignment="1">
      <alignment horizontal="centerContinuous" vertical="center" wrapText="1"/>
    </xf>
    <xf numFmtId="164" fontId="8" fillId="0" borderId="65" xfId="0" applyNumberFormat="1" applyFont="1" applyFill="1" applyBorder="1" applyAlignment="1">
      <alignment horizontal="centerContinuous" vertical="center"/>
    </xf>
    <xf numFmtId="164" fontId="8" fillId="0" borderId="66" xfId="0" applyNumberFormat="1" applyFont="1" applyFill="1" applyBorder="1" applyAlignment="1">
      <alignment horizontal="centerContinuous" vertical="center"/>
    </xf>
    <xf numFmtId="164" fontId="0" fillId="0" borderId="51" xfId="0" applyNumberFormat="1" applyFont="1" applyFill="1" applyBorder="1" applyAlignment="1">
      <alignment horizontal="left" vertical="center" wrapText="1" indent="2"/>
    </xf>
    <xf numFmtId="164" fontId="0" fillId="0" borderId="50" xfId="0" applyNumberFormat="1" applyFont="1" applyFill="1" applyBorder="1" applyAlignment="1">
      <alignment horizontal="left" vertical="center" wrapText="1" indent="2"/>
    </xf>
    <xf numFmtId="164" fontId="16" fillId="0" borderId="38" xfId="0" applyNumberFormat="1" applyFont="1" applyFill="1" applyBorder="1" applyAlignment="1">
      <alignment vertical="center" wrapText="1"/>
    </xf>
    <xf numFmtId="164" fontId="16" fillId="0" borderId="39" xfId="0" applyNumberFormat="1" applyFont="1" applyFill="1" applyBorder="1" applyAlignment="1">
      <alignment vertical="center" wrapText="1"/>
    </xf>
    <xf numFmtId="165" fontId="0" fillId="0" borderId="61" xfId="0" applyNumberFormat="1" applyFont="1" applyFill="1" applyBorder="1" applyAlignment="1" applyProtection="1">
      <alignment horizontal="left" vertical="center" wrapText="1" indent="2"/>
      <protection locked="0"/>
    </xf>
    <xf numFmtId="164" fontId="8" fillId="0" borderId="51" xfId="0" applyNumberFormat="1" applyFont="1" applyFill="1" applyBorder="1" applyAlignment="1">
      <alignment horizontal="left" vertical="center" wrapText="1" inden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1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9" xfId="0" applyFont="1" applyFill="1" applyBorder="1" applyAlignment="1">
      <alignment horizontal="center" vertical="center" wrapText="1"/>
    </xf>
    <xf numFmtId="164" fontId="1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0" applyFont="1" applyFill="1" applyBorder="1" applyAlignment="1" applyProtection="1">
      <alignment vertical="center" wrapText="1"/>
      <protection locked="0"/>
    </xf>
    <xf numFmtId="0" fontId="18" fillId="0" borderId="35" xfId="0" applyFont="1" applyFill="1" applyBorder="1" applyAlignment="1" applyProtection="1">
      <alignment vertical="center" wrapText="1"/>
      <protection locked="0"/>
    </xf>
    <xf numFmtId="164" fontId="18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2" xfId="0" applyNumberFormat="1" applyFont="1" applyFill="1" applyBorder="1" applyAlignment="1">
      <alignment vertical="center" wrapText="1"/>
    </xf>
    <xf numFmtId="164" fontId="16" fillId="0" borderId="37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8" fillId="0" borderId="21" xfId="0" applyNumberFormat="1" applyFont="1" applyFill="1" applyBorder="1" applyAlignment="1" applyProtection="1">
      <alignment horizontal="right" vertical="center" indent="1"/>
      <protection locked="0"/>
    </xf>
    <xf numFmtId="3" fontId="18" fillId="0" borderId="26" xfId="0" applyNumberFormat="1" applyFont="1" applyFill="1" applyBorder="1" applyAlignment="1" applyProtection="1">
      <alignment horizontal="right" vertical="center" indent="1"/>
      <protection locked="0"/>
    </xf>
    <xf numFmtId="3" fontId="4" fillId="0" borderId="40" xfId="0" applyNumberFormat="1" applyFont="1" applyFill="1" applyBorder="1" applyAlignment="1">
      <alignment horizontal="right" vertical="center" indent="1"/>
    </xf>
    <xf numFmtId="0" fontId="7" fillId="0" borderId="0" xfId="0" applyFont="1" applyFill="1" applyAlignment="1">
      <alignment/>
    </xf>
    <xf numFmtId="0" fontId="8" fillId="0" borderId="41" xfId="0" applyFont="1" applyFill="1" applyBorder="1" applyAlignment="1">
      <alignment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49" fontId="18" fillId="0" borderId="33" xfId="0" applyNumberFormat="1" applyFont="1" applyFill="1" applyBorder="1" applyAlignment="1">
      <alignment vertical="center"/>
    </xf>
    <xf numFmtId="3" fontId="18" fillId="0" borderId="12" xfId="0" applyNumberFormat="1" applyFont="1" applyFill="1" applyBorder="1" applyAlignment="1" applyProtection="1">
      <alignment vertical="center"/>
      <protection locked="0"/>
    </xf>
    <xf numFmtId="3" fontId="18" fillId="0" borderId="13" xfId="0" applyNumberFormat="1" applyFont="1" applyFill="1" applyBorder="1" applyAlignment="1">
      <alignment vertical="center"/>
    </xf>
    <xf numFmtId="49" fontId="19" fillId="0" borderId="29" xfId="0" applyNumberFormat="1" applyFont="1" applyFill="1" applyBorder="1" applyAlignment="1" quotePrefix="1">
      <alignment horizontal="left" vertical="center" indent="1"/>
    </xf>
    <xf numFmtId="3" fontId="19" fillId="0" borderId="20" xfId="0" applyNumberFormat="1" applyFont="1" applyFill="1" applyBorder="1" applyAlignment="1" applyProtection="1">
      <alignment vertical="center"/>
      <protection locked="0"/>
    </xf>
    <xf numFmtId="3" fontId="19" fillId="0" borderId="21" xfId="0" applyNumberFormat="1" applyFont="1" applyFill="1" applyBorder="1" applyAlignment="1">
      <alignment vertical="center"/>
    </xf>
    <xf numFmtId="49" fontId="18" fillId="0" borderId="29" xfId="0" applyNumberFormat="1" applyFont="1" applyFill="1" applyBorder="1" applyAlignment="1">
      <alignment vertical="center"/>
    </xf>
    <xf numFmtId="3" fontId="18" fillId="0" borderId="20" xfId="0" applyNumberFormat="1" applyFont="1" applyFill="1" applyBorder="1" applyAlignment="1" applyProtection="1">
      <alignment vertical="center"/>
      <protection locked="0"/>
    </xf>
    <xf numFmtId="3" fontId="18" fillId="0" borderId="21" xfId="0" applyNumberFormat="1" applyFont="1" applyFill="1" applyBorder="1" applyAlignment="1">
      <alignment vertical="center"/>
    </xf>
    <xf numFmtId="49" fontId="18" fillId="0" borderId="32" xfId="0" applyNumberFormat="1" applyFont="1" applyFill="1" applyBorder="1" applyAlignment="1" applyProtection="1">
      <alignment vertical="center"/>
      <protection locked="0"/>
    </xf>
    <xf numFmtId="3" fontId="18" fillId="0" borderId="25" xfId="0" applyNumberFormat="1" applyFont="1" applyFill="1" applyBorder="1" applyAlignment="1" applyProtection="1">
      <alignment vertical="center"/>
      <protection locked="0"/>
    </xf>
    <xf numFmtId="49" fontId="8" fillId="0" borderId="38" xfId="0" applyNumberFormat="1" applyFont="1" applyFill="1" applyBorder="1" applyAlignment="1">
      <alignment vertical="center"/>
    </xf>
    <xf numFmtId="3" fontId="18" fillId="0" borderId="39" xfId="0" applyNumberFormat="1" applyFont="1" applyFill="1" applyBorder="1" applyAlignment="1">
      <alignment vertical="center"/>
    </xf>
    <xf numFmtId="3" fontId="18" fillId="0" borderId="40" xfId="0" applyNumberFormat="1" applyFont="1" applyFill="1" applyBorder="1" applyAlignment="1">
      <alignment vertical="center"/>
    </xf>
    <xf numFmtId="49" fontId="18" fillId="0" borderId="29" xfId="0" applyNumberFormat="1" applyFont="1" applyFill="1" applyBorder="1" applyAlignment="1">
      <alignment horizontal="left" vertical="center"/>
    </xf>
    <xf numFmtId="49" fontId="18" fillId="0" borderId="29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64" fontId="20" fillId="0" borderId="40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64" fontId="20" fillId="0" borderId="4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164" fontId="16" fillId="0" borderId="37" xfId="0" applyNumberFormat="1" applyFont="1" applyFill="1" applyBorder="1" applyAlignment="1">
      <alignment vertical="center" wrapText="1"/>
    </xf>
    <xf numFmtId="164" fontId="20" fillId="0" borderId="40" xfId="0" applyNumberFormat="1" applyFont="1" applyFill="1" applyBorder="1" applyAlignment="1" applyProtection="1">
      <alignment horizontal="right" vertical="center" wrapText="1" indent="2"/>
      <protection/>
    </xf>
    <xf numFmtId="164" fontId="20" fillId="0" borderId="40" xfId="0" applyNumberFormat="1" applyFont="1" applyFill="1" applyBorder="1" applyAlignment="1">
      <alignment horizontal="right" vertical="center" wrapText="1" indent="2"/>
    </xf>
    <xf numFmtId="164" fontId="16" fillId="0" borderId="40" xfId="0" applyNumberFormat="1" applyFont="1" applyFill="1" applyBorder="1" applyAlignment="1">
      <alignment horizontal="right" vertical="center" wrapText="1" indent="2"/>
    </xf>
    <xf numFmtId="0" fontId="7" fillId="0" borderId="0" xfId="0" applyFont="1" applyFill="1" applyAlignment="1">
      <alignment horizontal="left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72" fontId="18" fillId="0" borderId="54" xfId="0" applyNumberFormat="1" applyFont="1" applyFill="1" applyBorder="1" applyAlignment="1">
      <alignment horizontal="center" vertical="center" wrapText="1"/>
    </xf>
    <xf numFmtId="164" fontId="16" fillId="0" borderId="2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8" fillId="0" borderId="41" xfId="57" applyFont="1" applyFill="1" applyBorder="1" applyAlignment="1" applyProtection="1">
      <alignment horizontal="center" vertical="center" wrapText="1"/>
      <protection/>
    </xf>
    <xf numFmtId="0" fontId="8" fillId="0" borderId="42" xfId="57" applyFont="1" applyFill="1" applyBorder="1" applyAlignment="1" applyProtection="1">
      <alignment horizontal="center" vertical="center"/>
      <protection/>
    </xf>
    <xf numFmtId="0" fontId="8" fillId="0" borderId="55" xfId="57" applyFont="1" applyFill="1" applyBorder="1" applyAlignment="1" applyProtection="1">
      <alignment horizontal="center" vertical="center"/>
      <protection/>
    </xf>
    <xf numFmtId="0" fontId="3" fillId="0" borderId="0" xfId="57" applyFill="1" applyProtection="1">
      <alignment/>
      <protection/>
    </xf>
    <xf numFmtId="0" fontId="18" fillId="0" borderId="38" xfId="57" applyFont="1" applyFill="1" applyBorder="1" applyAlignment="1" applyProtection="1">
      <alignment horizontal="left" vertical="center" indent="1"/>
      <protection/>
    </xf>
    <xf numFmtId="0" fontId="3" fillId="0" borderId="0" xfId="57" applyFill="1" applyAlignment="1" applyProtection="1">
      <alignment vertical="center"/>
      <protection/>
    </xf>
    <xf numFmtId="0" fontId="18" fillId="0" borderId="28" xfId="57" applyFont="1" applyFill="1" applyBorder="1" applyAlignment="1" applyProtection="1">
      <alignment horizontal="left" vertical="center" indent="1"/>
      <protection/>
    </xf>
    <xf numFmtId="0" fontId="18" fillId="0" borderId="19" xfId="57" applyFont="1" applyFill="1" applyBorder="1" applyAlignment="1" applyProtection="1">
      <alignment horizontal="left" vertical="center" indent="1"/>
      <protection/>
    </xf>
    <xf numFmtId="164" fontId="18" fillId="0" borderId="19" xfId="57" applyNumberFormat="1" applyFont="1" applyFill="1" applyBorder="1" applyAlignment="1" applyProtection="1">
      <alignment vertical="center"/>
      <protection locked="0"/>
    </xf>
    <xf numFmtId="164" fontId="18" fillId="0" borderId="36" xfId="57" applyNumberFormat="1" applyFont="1" applyFill="1" applyBorder="1" applyAlignment="1" applyProtection="1">
      <alignment vertical="center"/>
      <protection/>
    </xf>
    <xf numFmtId="0" fontId="18" fillId="0" borderId="29" xfId="57" applyFont="1" applyFill="1" applyBorder="1" applyAlignment="1" applyProtection="1">
      <alignment horizontal="left" vertical="center" indent="1"/>
      <protection/>
    </xf>
    <xf numFmtId="0" fontId="18" fillId="0" borderId="20" xfId="57" applyFont="1" applyFill="1" applyBorder="1" applyAlignment="1" applyProtection="1">
      <alignment horizontal="left" vertical="center" indent="1"/>
      <protection locked="0"/>
    </xf>
    <xf numFmtId="164" fontId="18" fillId="0" borderId="20" xfId="57" applyNumberFormat="1" applyFont="1" applyFill="1" applyBorder="1" applyAlignment="1" applyProtection="1">
      <alignment vertical="center"/>
      <protection locked="0"/>
    </xf>
    <xf numFmtId="164" fontId="18" fillId="0" borderId="21" xfId="57" applyNumberFormat="1" applyFont="1" applyFill="1" applyBorder="1" applyAlignment="1" applyProtection="1">
      <alignment vertical="center"/>
      <protection/>
    </xf>
    <xf numFmtId="0" fontId="3" fillId="0" borderId="0" xfId="57" applyFill="1" applyAlignment="1" applyProtection="1">
      <alignment vertical="center"/>
      <protection locked="0"/>
    </xf>
    <xf numFmtId="0" fontId="18" fillId="0" borderId="23" xfId="57" applyFont="1" applyFill="1" applyBorder="1" applyAlignment="1" applyProtection="1">
      <alignment horizontal="left" vertical="center" indent="1"/>
      <protection locked="0"/>
    </xf>
    <xf numFmtId="164" fontId="18" fillId="0" borderId="23" xfId="57" applyNumberFormat="1" applyFont="1" applyFill="1" applyBorder="1" applyAlignment="1" applyProtection="1">
      <alignment vertical="center"/>
      <protection locked="0"/>
    </xf>
    <xf numFmtId="164" fontId="18" fillId="0" borderId="24" xfId="57" applyNumberFormat="1" applyFont="1" applyFill="1" applyBorder="1" applyAlignment="1" applyProtection="1">
      <alignment vertical="center"/>
      <protection/>
    </xf>
    <xf numFmtId="0" fontId="18" fillId="0" borderId="25" xfId="57" applyFont="1" applyFill="1" applyBorder="1" applyAlignment="1" applyProtection="1">
      <alignment horizontal="left" vertical="center" indent="1"/>
      <protection locked="0"/>
    </xf>
    <xf numFmtId="164" fontId="18" fillId="0" borderId="25" xfId="57" applyNumberFormat="1" applyFont="1" applyFill="1" applyBorder="1" applyAlignment="1" applyProtection="1">
      <alignment vertical="center"/>
      <protection locked="0"/>
    </xf>
    <xf numFmtId="164" fontId="18" fillId="0" borderId="26" xfId="57" applyNumberFormat="1" applyFont="1" applyFill="1" applyBorder="1" applyAlignment="1" applyProtection="1">
      <alignment vertical="center"/>
      <protection/>
    </xf>
    <xf numFmtId="164" fontId="16" fillId="0" borderId="39" xfId="57" applyNumberFormat="1" applyFont="1" applyFill="1" applyBorder="1" applyAlignment="1" applyProtection="1">
      <alignment vertical="center"/>
      <protection/>
    </xf>
    <xf numFmtId="164" fontId="16" fillId="0" borderId="40" xfId="57" applyNumberFormat="1" applyFont="1" applyFill="1" applyBorder="1" applyAlignment="1" applyProtection="1">
      <alignment vertical="center"/>
      <protection/>
    </xf>
    <xf numFmtId="0" fontId="18" fillId="0" borderId="31" xfId="57" applyFont="1" applyFill="1" applyBorder="1" applyAlignment="1" applyProtection="1">
      <alignment horizontal="left" vertical="center" indent="1"/>
      <protection/>
    </xf>
    <xf numFmtId="0" fontId="16" fillId="0" borderId="38" xfId="57" applyFont="1" applyFill="1" applyBorder="1" applyAlignment="1" applyProtection="1">
      <alignment horizontal="left" vertical="center" indent="1"/>
      <protection/>
    </xf>
    <xf numFmtId="0" fontId="16" fillId="0" borderId="38" xfId="57" applyFont="1" applyFill="1" applyBorder="1" applyAlignment="1" applyProtection="1">
      <alignment horizontal="center"/>
      <protection/>
    </xf>
    <xf numFmtId="164" fontId="16" fillId="0" borderId="39" xfId="57" applyNumberFormat="1" applyFont="1" applyFill="1" applyBorder="1" applyProtection="1">
      <alignment/>
      <protection/>
    </xf>
    <xf numFmtId="164" fontId="16" fillId="0" borderId="40" xfId="57" applyNumberFormat="1" applyFont="1" applyFill="1" applyBorder="1" applyProtection="1">
      <alignment/>
      <protection/>
    </xf>
    <xf numFmtId="0" fontId="3" fillId="0" borderId="0" xfId="57" applyFill="1" applyProtection="1">
      <alignment/>
      <protection locked="0"/>
    </xf>
    <xf numFmtId="0" fontId="0" fillId="0" borderId="0" xfId="57" applyFont="1" applyFill="1" applyProtection="1">
      <alignment/>
      <protection/>
    </xf>
    <xf numFmtId="0" fontId="5" fillId="0" borderId="0" xfId="57" applyFont="1" applyFill="1" applyProtection="1">
      <alignment/>
      <protection locked="0"/>
    </xf>
    <xf numFmtId="0" fontId="7" fillId="0" borderId="0" xfId="57" applyFont="1" applyFill="1" applyProtection="1">
      <alignment/>
      <protection locked="0"/>
    </xf>
    <xf numFmtId="164" fontId="18" fillId="0" borderId="19" xfId="57" applyNumberFormat="1" applyFont="1" applyFill="1" applyBorder="1" applyAlignment="1" applyProtection="1">
      <alignment vertical="center"/>
      <protection/>
    </xf>
    <xf numFmtId="0" fontId="18" fillId="0" borderId="20" xfId="57" applyFont="1" applyFill="1" applyBorder="1" applyAlignment="1" applyProtection="1">
      <alignment horizontal="left" vertical="center" indent="1"/>
      <protection/>
    </xf>
    <xf numFmtId="164" fontId="18" fillId="0" borderId="20" xfId="57" applyNumberFormat="1" applyFont="1" applyFill="1" applyBorder="1" applyAlignment="1" applyProtection="1">
      <alignment vertical="center"/>
      <protection/>
    </xf>
    <xf numFmtId="0" fontId="18" fillId="0" borderId="23" xfId="57" applyFont="1" applyFill="1" applyBorder="1" applyAlignment="1" applyProtection="1">
      <alignment horizontal="left" vertical="center" indent="1"/>
      <protection/>
    </xf>
    <xf numFmtId="164" fontId="18" fillId="0" borderId="23" xfId="57" applyNumberFormat="1" applyFont="1" applyFill="1" applyBorder="1" applyAlignment="1" applyProtection="1">
      <alignment vertical="center"/>
      <protection/>
    </xf>
    <xf numFmtId="0" fontId="18" fillId="0" borderId="25" xfId="57" applyFont="1" applyFill="1" applyBorder="1" applyAlignment="1" applyProtection="1">
      <alignment horizontal="left" vertical="center" indent="1"/>
      <protection/>
    </xf>
    <xf numFmtId="164" fontId="18" fillId="0" borderId="25" xfId="57" applyNumberFormat="1" applyFont="1" applyFill="1" applyBorder="1" applyAlignment="1" applyProtection="1">
      <alignment vertical="center"/>
      <protection/>
    </xf>
    <xf numFmtId="0" fontId="7" fillId="0" borderId="0" xfId="57" applyFont="1" applyFill="1" applyProtection="1">
      <alignment/>
      <protection/>
    </xf>
    <xf numFmtId="0" fontId="21" fillId="0" borderId="0" xfId="57" applyFont="1" applyFill="1" applyProtection="1">
      <alignment/>
      <protection locked="0"/>
    </xf>
    <xf numFmtId="0" fontId="8" fillId="0" borderId="38" xfId="57" applyFont="1" applyFill="1" applyBorder="1" applyAlignment="1" applyProtection="1">
      <alignment horizontal="center" vertical="center" wrapText="1"/>
      <protection/>
    </xf>
    <xf numFmtId="0" fontId="8" fillId="0" borderId="40" xfId="57" applyFont="1" applyFill="1" applyBorder="1" applyAlignment="1" applyProtection="1">
      <alignment horizontal="center" vertical="center"/>
      <protection/>
    </xf>
    <xf numFmtId="0" fontId="8" fillId="0" borderId="50" xfId="57" applyFont="1" applyFill="1" applyBorder="1" applyAlignment="1" applyProtection="1">
      <alignment horizontal="center" vertical="center"/>
      <protection/>
    </xf>
    <xf numFmtId="0" fontId="8" fillId="0" borderId="39" xfId="57" applyFont="1" applyFill="1" applyBorder="1" applyAlignment="1" applyProtection="1">
      <alignment horizontal="center" vertical="center"/>
      <protection/>
    </xf>
    <xf numFmtId="0" fontId="8" fillId="0" borderId="59" xfId="57" applyFont="1" applyFill="1" applyBorder="1" applyAlignment="1" applyProtection="1">
      <alignment horizontal="center" vertical="center"/>
      <protection/>
    </xf>
    <xf numFmtId="0" fontId="8" fillId="0" borderId="51" xfId="57" applyFont="1" applyFill="1" applyBorder="1" applyAlignment="1" applyProtection="1">
      <alignment horizontal="center" vertical="center"/>
      <protection/>
    </xf>
    <xf numFmtId="0" fontId="0" fillId="0" borderId="0" xfId="57" applyFont="1" applyFill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8" fillId="0" borderId="31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vertical="center" wrapText="1"/>
    </xf>
    <xf numFmtId="164" fontId="18" fillId="0" borderId="23" xfId="0" applyNumberFormat="1" applyFont="1" applyFill="1" applyBorder="1" applyAlignment="1" applyProtection="1">
      <alignment vertical="center"/>
      <protection locked="0"/>
    </xf>
    <xf numFmtId="0" fontId="18" fillId="0" borderId="2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vertical="center" wrapText="1"/>
    </xf>
    <xf numFmtId="164" fontId="18" fillId="0" borderId="20" xfId="0" applyNumberFormat="1" applyFont="1" applyFill="1" applyBorder="1" applyAlignment="1" applyProtection="1">
      <alignment vertical="center"/>
      <protection locked="0"/>
    </xf>
    <xf numFmtId="0" fontId="18" fillId="0" borderId="32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vertical="center" wrapText="1"/>
    </xf>
    <xf numFmtId="164" fontId="18" fillId="0" borderId="25" xfId="0" applyNumberFormat="1" applyFont="1" applyFill="1" applyBorder="1" applyAlignment="1" applyProtection="1">
      <alignment vertical="center"/>
      <protection locked="0"/>
    </xf>
    <xf numFmtId="0" fontId="16" fillId="0" borderId="38" xfId="0" applyFont="1" applyFill="1" applyBorder="1" applyAlignment="1">
      <alignment horizontal="center" vertical="center"/>
    </xf>
    <xf numFmtId="164" fontId="16" fillId="0" borderId="39" xfId="0" applyNumberFormat="1" applyFont="1" applyFill="1" applyBorder="1" applyAlignment="1">
      <alignment vertical="center"/>
    </xf>
    <xf numFmtId="164" fontId="16" fillId="0" borderId="4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0" fillId="0" borderId="67" xfId="0" applyFill="1" applyBorder="1" applyAlignment="1">
      <alignment/>
    </xf>
    <xf numFmtId="0" fontId="6" fillId="0" borderId="67" xfId="0" applyFont="1" applyFill="1" applyBorder="1" applyAlignment="1">
      <alignment horizontal="center"/>
    </xf>
    <xf numFmtId="164" fontId="18" fillId="0" borderId="25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6" xfId="56" applyNumberFormat="1" applyFont="1" applyFill="1" applyBorder="1" applyAlignment="1" applyProtection="1">
      <alignment horizontal="right" vertical="center" wrapText="1"/>
      <protection locked="0"/>
    </xf>
    <xf numFmtId="0" fontId="23" fillId="0" borderId="68" xfId="0" applyFont="1" applyFill="1" applyBorder="1" applyAlignment="1" applyProtection="1">
      <alignment horizontal="left" vertical="center" wrapText="1"/>
      <protection locked="0"/>
    </xf>
    <xf numFmtId="3" fontId="23" fillId="0" borderId="69" xfId="0" applyNumberFormat="1" applyFont="1" applyFill="1" applyBorder="1" applyAlignment="1" applyProtection="1">
      <alignment horizontal="right" vertical="center" wrapText="1"/>
      <protection locked="0"/>
    </xf>
    <xf numFmtId="164" fontId="23" fillId="0" borderId="70" xfId="0" applyNumberFormat="1" applyFont="1" applyFill="1" applyBorder="1" applyAlignment="1" applyProtection="1">
      <alignment horizontal="right" vertical="center" wrapText="1"/>
      <protection/>
    </xf>
    <xf numFmtId="0" fontId="23" fillId="0" borderId="71" xfId="0" applyFont="1" applyFill="1" applyBorder="1" applyAlignment="1" applyProtection="1">
      <alignment horizontal="left" vertical="center" wrapText="1"/>
      <protection locked="0"/>
    </xf>
    <xf numFmtId="3" fontId="23" fillId="0" borderId="72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73" xfId="0" applyFont="1" applyFill="1" applyBorder="1" applyAlignment="1" applyProtection="1">
      <alignment horizontal="left" vertical="center" wrapText="1"/>
      <protection locked="0"/>
    </xf>
    <xf numFmtId="3" fontId="23" fillId="0" borderId="74" xfId="0" applyNumberFormat="1" applyFont="1" applyFill="1" applyBorder="1" applyAlignment="1" applyProtection="1">
      <alignment horizontal="right" vertical="center" wrapText="1"/>
      <protection locked="0"/>
    </xf>
    <xf numFmtId="3" fontId="24" fillId="19" borderId="39" xfId="0" applyNumberFormat="1" applyFont="1" applyFill="1" applyBorder="1" applyAlignment="1" applyProtection="1">
      <alignment horizontal="right" vertical="center" wrapText="1"/>
      <protection/>
    </xf>
    <xf numFmtId="164" fontId="16" fillId="19" borderId="39" xfId="0" applyNumberFormat="1" applyFont="1" applyFill="1" applyBorder="1" applyAlignment="1" applyProtection="1">
      <alignment vertical="center" wrapText="1"/>
      <protection/>
    </xf>
    <xf numFmtId="164" fontId="8" fillId="19" borderId="39" xfId="0" applyNumberFormat="1" applyFont="1" applyFill="1" applyBorder="1" applyAlignment="1" applyProtection="1">
      <alignment vertical="center" wrapText="1"/>
      <protection/>
    </xf>
    <xf numFmtId="164" fontId="18" fillId="0" borderId="13" xfId="0" applyNumberFormat="1" applyFont="1" applyFill="1" applyBorder="1" applyAlignment="1" applyProtection="1">
      <alignment horizontal="right" vertical="center" wrapText="1" indent="3"/>
      <protection locked="0"/>
    </xf>
    <xf numFmtId="164" fontId="18" fillId="0" borderId="21" xfId="0" applyNumberFormat="1" applyFont="1" applyFill="1" applyBorder="1" applyAlignment="1" applyProtection="1">
      <alignment horizontal="right" vertical="center" wrapText="1" indent="3"/>
      <protection locked="0"/>
    </xf>
    <xf numFmtId="164" fontId="18" fillId="0" borderId="26" xfId="0" applyNumberFormat="1" applyFont="1" applyFill="1" applyBorder="1" applyAlignment="1" applyProtection="1">
      <alignment horizontal="right" vertical="center" wrapText="1" indent="3"/>
      <protection locked="0"/>
    </xf>
    <xf numFmtId="164" fontId="16" fillId="0" borderId="40" xfId="0" applyNumberFormat="1" applyFont="1" applyFill="1" applyBorder="1" applyAlignment="1">
      <alignment horizontal="right" vertical="center" wrapText="1" indent="3"/>
    </xf>
    <xf numFmtId="164" fontId="0" fillId="19" borderId="59" xfId="0" applyNumberFormat="1" applyFont="1" applyFill="1" applyBorder="1" applyAlignment="1" applyProtection="1">
      <alignment horizontal="left" vertical="center" wrapText="1" indent="2"/>
      <protection/>
    </xf>
    <xf numFmtId="164" fontId="0" fillId="19" borderId="51" xfId="0" applyNumberFormat="1" applyFont="1" applyFill="1" applyBorder="1" applyAlignment="1">
      <alignment horizontal="left" vertical="center" wrapText="1" indent="2"/>
    </xf>
    <xf numFmtId="164" fontId="0" fillId="19" borderId="50" xfId="0" applyNumberFormat="1" applyFont="1" applyFill="1" applyBorder="1" applyAlignment="1">
      <alignment horizontal="left" vertical="center" wrapText="1" indent="2"/>
    </xf>
    <xf numFmtId="3" fontId="4" fillId="0" borderId="40" xfId="0" applyNumberFormat="1" applyFont="1" applyBorder="1" applyAlignment="1" applyProtection="1">
      <alignment horizontal="right" vertical="center" wrapText="1" indent="1"/>
      <protection locked="0"/>
    </xf>
    <xf numFmtId="3" fontId="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31" xfId="57" applyFont="1" applyFill="1" applyBorder="1" applyAlignment="1" applyProtection="1">
      <alignment horizontal="right" vertical="center"/>
      <protection/>
    </xf>
    <xf numFmtId="0" fontId="18" fillId="0" borderId="13" xfId="57" applyFont="1" applyFill="1" applyBorder="1" applyAlignment="1" applyProtection="1">
      <alignment vertical="center"/>
      <protection locked="0"/>
    </xf>
    <xf numFmtId="164" fontId="18" fillId="0" borderId="52" xfId="57" applyNumberFormat="1" applyFont="1" applyFill="1" applyBorder="1" applyAlignment="1" applyProtection="1">
      <alignment vertical="center"/>
      <protection locked="0"/>
    </xf>
    <xf numFmtId="164" fontId="18" fillId="0" borderId="75" xfId="57" applyNumberFormat="1" applyFont="1" applyFill="1" applyBorder="1" applyAlignment="1" applyProtection="1">
      <alignment vertical="center"/>
      <protection locked="0"/>
    </xf>
    <xf numFmtId="164" fontId="18" fillId="0" borderId="63" xfId="57" applyNumberFormat="1" applyFont="1" applyFill="1" applyBorder="1" applyAlignment="1" applyProtection="1">
      <alignment vertical="center"/>
      <protection/>
    </xf>
    <xf numFmtId="0" fontId="18" fillId="0" borderId="29" xfId="57" applyFont="1" applyFill="1" applyBorder="1" applyAlignment="1" applyProtection="1">
      <alignment horizontal="right" vertical="center"/>
      <protection/>
    </xf>
    <xf numFmtId="0" fontId="18" fillId="0" borderId="21" xfId="57" applyFont="1" applyFill="1" applyBorder="1" applyAlignment="1" applyProtection="1">
      <alignment vertical="center"/>
      <protection locked="0"/>
    </xf>
    <xf numFmtId="164" fontId="18" fillId="0" borderId="27" xfId="57" applyNumberFormat="1" applyFont="1" applyFill="1" applyBorder="1" applyAlignment="1" applyProtection="1">
      <alignment vertical="center"/>
      <protection locked="0"/>
    </xf>
    <xf numFmtId="164" fontId="18" fillId="0" borderId="56" xfId="57" applyNumberFormat="1" applyFont="1" applyFill="1" applyBorder="1" applyAlignment="1" applyProtection="1">
      <alignment vertical="center"/>
      <protection locked="0"/>
    </xf>
    <xf numFmtId="164" fontId="18" fillId="0" borderId="61" xfId="57" applyNumberFormat="1" applyFont="1" applyFill="1" applyBorder="1" applyAlignment="1" applyProtection="1">
      <alignment vertical="center"/>
      <protection/>
    </xf>
    <xf numFmtId="0" fontId="18" fillId="0" borderId="32" xfId="57" applyFont="1" applyFill="1" applyBorder="1" applyAlignment="1" applyProtection="1">
      <alignment horizontal="right" vertical="center"/>
      <protection/>
    </xf>
    <xf numFmtId="0" fontId="18" fillId="0" borderId="26" xfId="57" applyFont="1" applyFill="1" applyBorder="1" applyAlignment="1" applyProtection="1">
      <alignment vertical="center"/>
      <protection locked="0"/>
    </xf>
    <xf numFmtId="164" fontId="18" fillId="0" borderId="54" xfId="57" applyNumberFormat="1" applyFont="1" applyFill="1" applyBorder="1" applyAlignment="1" applyProtection="1">
      <alignment vertical="center"/>
      <protection locked="0"/>
    </xf>
    <xf numFmtId="164" fontId="18" fillId="0" borderId="76" xfId="57" applyNumberFormat="1" applyFont="1" applyFill="1" applyBorder="1" applyAlignment="1" applyProtection="1">
      <alignment vertical="center"/>
      <protection locked="0"/>
    </xf>
    <xf numFmtId="164" fontId="18" fillId="0" borderId="62" xfId="57" applyNumberFormat="1" applyFont="1" applyFill="1" applyBorder="1" applyAlignment="1" applyProtection="1">
      <alignment vertical="center"/>
      <protection/>
    </xf>
    <xf numFmtId="0" fontId="18" fillId="0" borderId="38" xfId="57" applyFont="1" applyFill="1" applyBorder="1" applyAlignment="1" applyProtection="1">
      <alignment horizontal="right" vertical="center"/>
      <protection/>
    </xf>
    <xf numFmtId="0" fontId="8" fillId="0" borderId="40" xfId="57" applyFont="1" applyFill="1" applyBorder="1" applyAlignment="1" applyProtection="1">
      <alignment vertical="center"/>
      <protection/>
    </xf>
    <xf numFmtId="164" fontId="16" fillId="0" borderId="50" xfId="57" applyNumberFormat="1" applyFont="1" applyFill="1" applyBorder="1" applyAlignment="1" applyProtection="1">
      <alignment vertical="center"/>
      <protection/>
    </xf>
    <xf numFmtId="164" fontId="16" fillId="0" borderId="59" xfId="57" applyNumberFormat="1" applyFont="1" applyFill="1" applyBorder="1" applyAlignment="1" applyProtection="1">
      <alignment vertical="center"/>
      <protection/>
    </xf>
    <xf numFmtId="164" fontId="16" fillId="0" borderId="51" xfId="57" applyNumberFormat="1" applyFont="1" applyFill="1" applyBorder="1" applyAlignment="1" applyProtection="1">
      <alignment vertical="center"/>
      <protection/>
    </xf>
    <xf numFmtId="164" fontId="16" fillId="0" borderId="30" xfId="0" applyNumberFormat="1" applyFont="1" applyFill="1" applyBorder="1" applyAlignment="1">
      <alignment horizontal="right" vertical="center" wrapText="1" indent="1"/>
    </xf>
    <xf numFmtId="164" fontId="18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77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33" xfId="0" applyFont="1" applyFill="1" applyBorder="1" applyAlignment="1" applyProtection="1">
      <alignment horizontal="left" vertical="center" wrapText="1" indent="1"/>
      <protection locked="0"/>
    </xf>
    <xf numFmtId="0" fontId="0" fillId="0" borderId="28" xfId="0" applyFill="1" applyBorder="1" applyAlignment="1" applyProtection="1">
      <alignment horizontal="left" vertical="center" wrapText="1" indent="1"/>
      <protection locked="0"/>
    </xf>
    <xf numFmtId="0" fontId="18" fillId="0" borderId="32" xfId="0" applyFont="1" applyFill="1" applyBorder="1" applyAlignment="1" applyProtection="1">
      <alignment horizontal="left" vertical="center" wrapText="1" indent="1"/>
      <protection locked="0"/>
    </xf>
    <xf numFmtId="0" fontId="18" fillId="0" borderId="23" xfId="0" applyFont="1" applyFill="1" applyBorder="1" applyAlignment="1" applyProtection="1">
      <alignment vertical="center" wrapText="1"/>
      <protection locked="0"/>
    </xf>
    <xf numFmtId="0" fontId="8" fillId="0" borderId="35" xfId="0" applyFont="1" applyFill="1" applyBorder="1" applyAlignment="1" applyProtection="1">
      <alignment horizontal="left" vertical="center" indent="1"/>
      <protection locked="0"/>
    </xf>
    <xf numFmtId="0" fontId="4" fillId="0" borderId="35" xfId="0" applyFont="1" applyFill="1" applyBorder="1" applyAlignment="1" applyProtection="1">
      <alignment horizontal="left" vertical="center" indent="1"/>
      <protection locked="0"/>
    </xf>
    <xf numFmtId="49" fontId="16" fillId="0" borderId="38" xfId="56" applyNumberFormat="1" applyFont="1" applyFill="1" applyBorder="1" applyAlignment="1" applyProtection="1">
      <alignment horizontal="left" vertical="center" wrapText="1" indent="1"/>
      <protection/>
    </xf>
    <xf numFmtId="0" fontId="20" fillId="0" borderId="39" xfId="56" applyFont="1" applyFill="1" applyBorder="1" applyAlignment="1" applyProtection="1">
      <alignment horizontal="left" vertical="center" wrapText="1" indent="1"/>
      <protection/>
    </xf>
    <xf numFmtId="0" fontId="16" fillId="0" borderId="39" xfId="56" applyFont="1" applyFill="1" applyBorder="1" applyAlignment="1" applyProtection="1">
      <alignment horizontal="left" vertical="center" wrapText="1" indent="1"/>
      <protection/>
    </xf>
    <xf numFmtId="0" fontId="18" fillId="0" borderId="23" xfId="56" applyFont="1" applyFill="1" applyBorder="1" applyAlignment="1" applyProtection="1">
      <alignment horizontal="left" vertical="center" wrapText="1" indent="2"/>
      <protection/>
    </xf>
    <xf numFmtId="164" fontId="0" fillId="0" borderId="63" xfId="0" applyNumberFormat="1" applyFill="1" applyBorder="1" applyAlignment="1">
      <alignment horizontal="left" vertical="center" wrapText="1" indent="1"/>
    </xf>
    <xf numFmtId="164" fontId="0" fillId="0" borderId="61" xfId="0" applyNumberFormat="1" applyFill="1" applyBorder="1" applyAlignment="1">
      <alignment horizontal="left" vertical="center" wrapText="1" indent="1"/>
    </xf>
    <xf numFmtId="164" fontId="0" fillId="0" borderId="62" xfId="0" applyNumberFormat="1" applyFill="1" applyBorder="1" applyAlignment="1">
      <alignment horizontal="left" vertical="center" wrapText="1" indent="1"/>
    </xf>
    <xf numFmtId="164" fontId="4" fillId="0" borderId="51" xfId="0" applyNumberFormat="1" applyFont="1" applyFill="1" applyBorder="1" applyAlignment="1">
      <alignment horizontal="left" vertical="center" wrapText="1" indent="1"/>
    </xf>
    <xf numFmtId="164" fontId="16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35" xfId="56" applyFont="1" applyFill="1" applyBorder="1" applyAlignment="1" applyProtection="1">
      <alignment horizontal="left" vertical="center" wrapText="1" indent="2"/>
      <protection/>
    </xf>
    <xf numFmtId="164" fontId="18" fillId="0" borderId="19" xfId="56" applyNumberFormat="1" applyFont="1" applyFill="1" applyBorder="1" applyAlignment="1" applyProtection="1">
      <alignment vertical="center" wrapText="1"/>
      <protection locked="0"/>
    </xf>
    <xf numFmtId="164" fontId="18" fillId="0" borderId="36" xfId="56" applyNumberFormat="1" applyFont="1" applyFill="1" applyBorder="1" applyAlignment="1" applyProtection="1">
      <alignment vertical="center" wrapText="1"/>
      <protection locked="0"/>
    </xf>
    <xf numFmtId="0" fontId="7" fillId="0" borderId="0" xfId="56" applyFont="1" applyFill="1">
      <alignment/>
      <protection/>
    </xf>
    <xf numFmtId="164" fontId="0" fillId="0" borderId="78" xfId="0" applyNumberFormat="1" applyFill="1" applyBorder="1" applyAlignment="1">
      <alignment horizontal="left" vertical="center" wrapText="1" indent="1"/>
    </xf>
    <xf numFmtId="164" fontId="21" fillId="0" borderId="0" xfId="0" applyNumberFormat="1" applyFont="1" applyFill="1" applyAlignment="1">
      <alignment vertical="center" wrapText="1"/>
    </xf>
    <xf numFmtId="164" fontId="16" fillId="0" borderId="0" xfId="0" applyNumberFormat="1" applyFont="1" applyFill="1" applyAlignment="1">
      <alignment horizontal="center" vertical="center" wrapText="1"/>
    </xf>
    <xf numFmtId="164" fontId="16" fillId="0" borderId="51" xfId="0" applyNumberFormat="1" applyFont="1" applyFill="1" applyBorder="1" applyAlignment="1">
      <alignment horizontal="center" vertical="center" wrapText="1"/>
    </xf>
    <xf numFmtId="164" fontId="16" fillId="0" borderId="38" xfId="0" applyNumberFormat="1" applyFont="1" applyFill="1" applyBorder="1" applyAlignment="1">
      <alignment horizontal="center" vertical="center" wrapText="1"/>
    </xf>
    <xf numFmtId="164" fontId="16" fillId="0" borderId="39" xfId="0" applyNumberFormat="1" applyFont="1" applyFill="1" applyBorder="1" applyAlignment="1">
      <alignment horizontal="center" vertical="center" wrapText="1"/>
    </xf>
    <xf numFmtId="164" fontId="16" fillId="0" borderId="40" xfId="0" applyNumberFormat="1" applyFont="1" applyFill="1" applyBorder="1" applyAlignment="1">
      <alignment horizontal="center" vertical="center" wrapText="1"/>
    </xf>
    <xf numFmtId="0" fontId="25" fillId="0" borderId="0" xfId="56" applyFont="1" applyFill="1">
      <alignment/>
      <protection/>
    </xf>
    <xf numFmtId="164" fontId="16" fillId="0" borderId="38" xfId="0" applyNumberFormat="1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 indent="1"/>
    </xf>
    <xf numFmtId="3" fontId="18" fillId="0" borderId="23" xfId="56" applyNumberFormat="1" applyFont="1" applyFill="1" applyBorder="1" applyAlignment="1" applyProtection="1">
      <alignment horizontal="right" vertical="center" wrapText="1"/>
      <protection/>
    </xf>
    <xf numFmtId="3" fontId="18" fillId="0" borderId="24" xfId="56" applyNumberFormat="1" applyFont="1" applyFill="1" applyBorder="1" applyAlignment="1" applyProtection="1">
      <alignment horizontal="right" vertical="center" wrapText="1"/>
      <protection/>
    </xf>
    <xf numFmtId="3" fontId="18" fillId="0" borderId="35" xfId="56" applyNumberFormat="1" applyFont="1" applyFill="1" applyBorder="1" applyAlignment="1" applyProtection="1">
      <alignment horizontal="right" vertical="center" wrapText="1"/>
      <protection/>
    </xf>
    <xf numFmtId="3" fontId="18" fillId="0" borderId="16" xfId="56" applyNumberFormat="1" applyFont="1" applyFill="1" applyBorder="1" applyAlignment="1" applyProtection="1">
      <alignment horizontal="right" vertical="center" wrapText="1"/>
      <protection/>
    </xf>
    <xf numFmtId="3" fontId="16" fillId="0" borderId="39" xfId="56" applyNumberFormat="1" applyFont="1" applyFill="1" applyBorder="1" applyAlignment="1" applyProtection="1">
      <alignment horizontal="right" vertical="center" wrapText="1"/>
      <protection/>
    </xf>
    <xf numFmtId="3" fontId="16" fillId="0" borderId="40" xfId="56" applyNumberFormat="1" applyFont="1" applyFill="1" applyBorder="1" applyAlignment="1" applyProtection="1">
      <alignment horizontal="right" vertical="center" wrapText="1"/>
      <protection/>
    </xf>
    <xf numFmtId="164" fontId="16" fillId="0" borderId="39" xfId="0" applyNumberFormat="1" applyFont="1" applyFill="1" applyBorder="1" applyAlignment="1" applyProtection="1">
      <alignment vertical="center" wrapText="1"/>
      <protection/>
    </xf>
    <xf numFmtId="164" fontId="16" fillId="0" borderId="22" xfId="0" applyNumberFormat="1" applyFont="1" applyFill="1" applyBorder="1" applyAlignment="1" applyProtection="1">
      <alignment horizontal="right" vertical="center" wrapText="1"/>
      <protection/>
    </xf>
    <xf numFmtId="164" fontId="16" fillId="0" borderId="40" xfId="0" applyNumberFormat="1" applyFont="1" applyFill="1" applyBorder="1" applyAlignment="1" applyProtection="1">
      <alignment vertical="center" wrapText="1"/>
      <protection/>
    </xf>
    <xf numFmtId="164" fontId="16" fillId="0" borderId="39" xfId="0" applyNumberFormat="1" applyFont="1" applyFill="1" applyBorder="1" applyAlignment="1">
      <alignment vertical="center" wrapText="1"/>
    </xf>
    <xf numFmtId="164" fontId="16" fillId="0" borderId="40" xfId="0" applyNumberFormat="1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7" fillId="0" borderId="0" xfId="0" applyFont="1" applyAlignment="1">
      <alignment/>
    </xf>
    <xf numFmtId="164" fontId="16" fillId="0" borderId="39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40" xfId="56" applyNumberFormat="1" applyFont="1" applyFill="1" applyBorder="1" applyAlignment="1" applyProtection="1">
      <alignment horizontal="right" vertical="center" wrapText="1"/>
      <protection locked="0"/>
    </xf>
    <xf numFmtId="164" fontId="19" fillId="0" borderId="39" xfId="56" applyNumberFormat="1" applyFont="1" applyFill="1" applyBorder="1" applyAlignment="1" applyProtection="1">
      <alignment horizontal="right" vertical="center" wrapText="1"/>
      <protection/>
    </xf>
    <xf numFmtId="164" fontId="19" fillId="0" borderId="40" xfId="56" applyNumberFormat="1" applyFont="1" applyFill="1" applyBorder="1" applyAlignment="1" applyProtection="1">
      <alignment horizontal="right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16" fillId="0" borderId="59" xfId="56" applyNumberFormat="1" applyFont="1" applyFill="1" applyBorder="1" applyAlignment="1" applyProtection="1">
      <alignment horizontal="right" vertical="center" wrapText="1"/>
      <protection/>
    </xf>
    <xf numFmtId="0" fontId="0" fillId="0" borderId="77" xfId="56" applyFont="1" applyFill="1" applyBorder="1">
      <alignment/>
      <protection/>
    </xf>
    <xf numFmtId="164" fontId="18" fillId="20" borderId="16" xfId="56" applyNumberFormat="1" applyFont="1" applyFill="1" applyBorder="1" applyAlignment="1" applyProtection="1">
      <alignment horizontal="right" vertical="center" wrapText="1"/>
      <protection locked="0"/>
    </xf>
    <xf numFmtId="0" fontId="3" fillId="0" borderId="77" xfId="56" applyFill="1" applyBorder="1">
      <alignment/>
      <protection/>
    </xf>
    <xf numFmtId="164" fontId="4" fillId="0" borderId="60" xfId="0" applyNumberFormat="1" applyFont="1" applyFill="1" applyBorder="1" applyAlignment="1">
      <alignment horizontal="left" vertical="center" wrapText="1" indent="1"/>
    </xf>
    <xf numFmtId="164" fontId="16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61" xfId="0" applyNumberFormat="1" applyFont="1" applyFill="1" applyBorder="1" applyAlignment="1">
      <alignment horizontal="left" vertical="center" wrapText="1" indent="1"/>
    </xf>
    <xf numFmtId="164" fontId="16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0" xfId="0" applyNumberFormat="1" applyFont="1" applyFill="1" applyBorder="1" applyAlignment="1">
      <alignment horizontal="left" vertical="center" wrapText="1" indent="1"/>
    </xf>
    <xf numFmtId="164" fontId="0" fillId="0" borderId="61" xfId="0" applyNumberFormat="1" applyFont="1" applyFill="1" applyBorder="1" applyAlignment="1">
      <alignment horizontal="left" vertical="center" wrapText="1" indent="1"/>
    </xf>
    <xf numFmtId="164" fontId="18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4" xfId="0" applyNumberFormat="1" applyFont="1" applyFill="1" applyBorder="1" applyAlignment="1" applyProtection="1">
      <alignment vertical="center" wrapText="1"/>
      <protection locked="0"/>
    </xf>
    <xf numFmtId="164" fontId="0" fillId="0" borderId="77" xfId="0" applyNumberFormat="1" applyFill="1" applyBorder="1" applyAlignment="1">
      <alignment vertical="center" wrapText="1"/>
    </xf>
    <xf numFmtId="164" fontId="16" fillId="0" borderId="79" xfId="0" applyNumberFormat="1" applyFont="1" applyFill="1" applyBorder="1" applyAlignment="1" applyProtection="1">
      <alignment horizontal="right" vertical="center" wrapText="1"/>
      <protection/>
    </xf>
    <xf numFmtId="164" fontId="8" fillId="0" borderId="59" xfId="0" applyNumberFormat="1" applyFont="1" applyFill="1" applyBorder="1" applyAlignment="1">
      <alignment horizontal="center" vertical="center" wrapText="1"/>
    </xf>
    <xf numFmtId="164" fontId="4" fillId="0" borderId="77" xfId="0" applyNumberFormat="1" applyFont="1" applyFill="1" applyBorder="1" applyAlignment="1">
      <alignment horizontal="center" vertical="center" wrapText="1"/>
    </xf>
    <xf numFmtId="164" fontId="4" fillId="0" borderId="63" xfId="0" applyNumberFormat="1" applyFont="1" applyFill="1" applyBorder="1" applyAlignment="1">
      <alignment horizontal="left" vertical="center" wrapText="1" indent="1"/>
    </xf>
    <xf numFmtId="164" fontId="18" fillId="0" borderId="39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40" xfId="56" applyNumberFormat="1" applyFont="1" applyFill="1" applyBorder="1" applyAlignment="1" applyProtection="1">
      <alignment horizontal="right" vertical="center" wrapText="1"/>
      <protection locked="0"/>
    </xf>
    <xf numFmtId="0" fontId="24" fillId="0" borderId="51" xfId="0" applyFont="1" applyBorder="1" applyAlignment="1">
      <alignment horizontal="left" wrapText="1" indent="1"/>
    </xf>
    <xf numFmtId="0" fontId="24" fillId="0" borderId="38" xfId="0" applyFont="1" applyBorder="1" applyAlignment="1">
      <alignment wrapText="1"/>
    </xf>
    <xf numFmtId="0" fontId="16" fillId="0" borderId="39" xfId="56" applyFont="1" applyFill="1" applyBorder="1" applyAlignment="1" applyProtection="1">
      <alignment horizontal="left" vertical="center" wrapText="1"/>
      <protection/>
    </xf>
    <xf numFmtId="49" fontId="16" fillId="0" borderId="31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49" xfId="56" applyNumberFormat="1" applyFont="1" applyFill="1" applyBorder="1" applyAlignment="1" applyProtection="1">
      <alignment vertical="center" wrapText="1"/>
      <protection/>
    </xf>
    <xf numFmtId="164" fontId="18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52" xfId="0" applyFont="1" applyFill="1" applyBorder="1" applyAlignment="1" applyProtection="1">
      <alignment horizontal="left" vertical="center" wrapText="1" indent="1"/>
      <protection locked="0"/>
    </xf>
    <xf numFmtId="0" fontId="23" fillId="0" borderId="27" xfId="0" applyFont="1" applyFill="1" applyBorder="1" applyAlignment="1" applyProtection="1">
      <alignment horizontal="left" vertical="center" wrapText="1" indent="1"/>
      <protection locked="0"/>
    </xf>
    <xf numFmtId="0" fontId="18" fillId="0" borderId="33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 applyProtection="1">
      <alignment horizontal="left" vertical="center" wrapText="1" indent="8"/>
      <protection locked="0"/>
    </xf>
    <xf numFmtId="0" fontId="18" fillId="0" borderId="3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164" fontId="16" fillId="0" borderId="0" xfId="0" applyNumberFormat="1" applyFont="1" applyFill="1" applyBorder="1" applyAlignment="1">
      <alignment vertical="center" wrapText="1"/>
    </xf>
    <xf numFmtId="164" fontId="18" fillId="0" borderId="80" xfId="0" applyNumberFormat="1" applyFont="1" applyFill="1" applyBorder="1" applyAlignment="1" applyProtection="1">
      <alignment vertical="center" wrapText="1"/>
      <protection locked="0"/>
    </xf>
    <xf numFmtId="164" fontId="18" fillId="0" borderId="49" xfId="0" applyNumberFormat="1" applyFont="1" applyFill="1" applyBorder="1" applyAlignment="1" applyProtection="1">
      <alignment vertical="center" wrapText="1"/>
      <protection/>
    </xf>
    <xf numFmtId="164" fontId="18" fillId="0" borderId="81" xfId="0" applyNumberFormat="1" applyFont="1" applyFill="1" applyBorder="1" applyAlignment="1" applyProtection="1">
      <alignment vertical="center" wrapText="1"/>
      <protection locked="0"/>
    </xf>
    <xf numFmtId="164" fontId="20" fillId="0" borderId="49" xfId="0" applyNumberFormat="1" applyFont="1" applyFill="1" applyBorder="1" applyAlignment="1">
      <alignment vertical="center" wrapText="1"/>
    </xf>
    <xf numFmtId="0" fontId="32" fillId="0" borderId="50" xfId="0" applyFont="1" applyBorder="1" applyAlignment="1">
      <alignment horizontal="left" wrapText="1" indent="1"/>
    </xf>
    <xf numFmtId="0" fontId="23" fillId="0" borderId="82" xfId="0" applyFont="1" applyBorder="1" applyAlignment="1">
      <alignment horizontal="left" wrapText="1" indent="1"/>
    </xf>
    <xf numFmtId="0" fontId="30" fillId="0" borderId="30" xfId="0" applyFont="1" applyBorder="1" applyAlignment="1">
      <alignment horizontal="center" wrapText="1"/>
    </xf>
    <xf numFmtId="0" fontId="30" fillId="0" borderId="53" xfId="0" applyFont="1" applyBorder="1" applyAlignment="1">
      <alignment horizontal="center" wrapText="1"/>
    </xf>
    <xf numFmtId="0" fontId="31" fillId="0" borderId="53" xfId="0" applyFont="1" applyBorder="1" applyAlignment="1">
      <alignment horizontal="left" wrapText="1" indent="1"/>
    </xf>
    <xf numFmtId="164" fontId="16" fillId="0" borderId="45" xfId="0" applyNumberFormat="1" applyFont="1" applyFill="1" applyBorder="1" applyAlignment="1">
      <alignment vertical="center" wrapText="1"/>
    </xf>
    <xf numFmtId="0" fontId="29" fillId="0" borderId="20" xfId="0" applyFont="1" applyBorder="1" applyAlignment="1">
      <alignment horizontal="center" wrapText="1"/>
    </xf>
    <xf numFmtId="0" fontId="27" fillId="0" borderId="29" xfId="0" applyFont="1" applyBorder="1" applyAlignment="1">
      <alignment horizontal="center" wrapText="1"/>
    </xf>
    <xf numFmtId="0" fontId="29" fillId="0" borderId="34" xfId="0" applyFont="1" applyBorder="1" applyAlignment="1">
      <alignment horizontal="center" wrapText="1"/>
    </xf>
    <xf numFmtId="0" fontId="29" fillId="0" borderId="35" xfId="0" applyFont="1" applyBorder="1" applyAlignment="1">
      <alignment horizontal="center" wrapText="1"/>
    </xf>
    <xf numFmtId="0" fontId="27" fillId="0" borderId="31" xfId="0" applyFont="1" applyBorder="1" applyAlignment="1">
      <alignment horizontal="center" wrapText="1"/>
    </xf>
    <xf numFmtId="0" fontId="29" fillId="0" borderId="23" xfId="0" applyFont="1" applyBorder="1" applyAlignment="1">
      <alignment horizontal="center" wrapText="1"/>
    </xf>
    <xf numFmtId="0" fontId="28" fillId="0" borderId="39" xfId="0" applyFont="1" applyBorder="1" applyAlignment="1">
      <alignment horizontal="center" wrapText="1"/>
    </xf>
    <xf numFmtId="0" fontId="32" fillId="0" borderId="38" xfId="0" applyFont="1" applyBorder="1" applyAlignment="1">
      <alignment horizontal="center" wrapText="1"/>
    </xf>
    <xf numFmtId="0" fontId="23" fillId="0" borderId="12" xfId="0" applyFont="1" applyBorder="1" applyAlignment="1">
      <alignment horizontal="left" wrapText="1" indent="1"/>
    </xf>
    <xf numFmtId="0" fontId="29" fillId="0" borderId="79" xfId="0" applyFont="1" applyBorder="1" applyAlignment="1">
      <alignment horizontal="left" wrapText="1" indent="1"/>
    </xf>
    <xf numFmtId="164" fontId="18" fillId="0" borderId="55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37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40" xfId="0" applyNumberFormat="1" applyFont="1" applyFill="1" applyBorder="1" applyAlignment="1" applyProtection="1">
      <alignment horizontal="right" vertical="center" wrapText="1" indent="2"/>
      <protection locked="0"/>
    </xf>
    <xf numFmtId="0" fontId="18" fillId="0" borderId="42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vertical="center" wrapText="1"/>
    </xf>
    <xf numFmtId="172" fontId="16" fillId="0" borderId="27" xfId="0" applyNumberFormat="1" applyFont="1" applyFill="1" applyBorder="1" applyAlignment="1">
      <alignment horizontal="center" vertical="center" wrapText="1"/>
    </xf>
    <xf numFmtId="164" fontId="16" fillId="0" borderId="20" xfId="0" applyNumberFormat="1" applyFont="1" applyFill="1" applyBorder="1" applyAlignment="1" applyProtection="1">
      <alignment vertical="center" wrapText="1"/>
      <protection locked="0"/>
    </xf>
    <xf numFmtId="164" fontId="16" fillId="0" borderId="2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>
      <alignment vertical="center" wrapText="1"/>
    </xf>
    <xf numFmtId="0" fontId="16" fillId="0" borderId="32" xfId="0" applyFont="1" applyFill="1" applyBorder="1" applyAlignment="1">
      <alignment vertical="center" wrapText="1"/>
    </xf>
    <xf numFmtId="172" fontId="16" fillId="0" borderId="54" xfId="0" applyNumberFormat="1" applyFont="1" applyFill="1" applyBorder="1" applyAlignment="1">
      <alignment horizontal="center" vertical="center" wrapText="1"/>
    </xf>
    <xf numFmtId="164" fontId="16" fillId="0" borderId="25" xfId="0" applyNumberFormat="1" applyFont="1" applyFill="1" applyBorder="1" applyAlignment="1" applyProtection="1">
      <alignment vertical="center" wrapText="1"/>
      <protection locked="0"/>
    </xf>
    <xf numFmtId="164" fontId="16" fillId="0" borderId="26" xfId="0" applyNumberFormat="1" applyFont="1" applyFill="1" applyBorder="1" applyAlignment="1" applyProtection="1">
      <alignment vertical="center" wrapText="1"/>
      <protection locked="0"/>
    </xf>
    <xf numFmtId="0" fontId="16" fillId="0" borderId="34" xfId="0" applyFont="1" applyFill="1" applyBorder="1" applyAlignment="1">
      <alignment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164" fontId="16" fillId="0" borderId="35" xfId="0" applyNumberFormat="1" applyFont="1" applyFill="1" applyBorder="1" applyAlignment="1" applyProtection="1">
      <alignment vertical="center" wrapText="1"/>
      <protection locked="0"/>
    </xf>
    <xf numFmtId="164" fontId="16" fillId="0" borderId="16" xfId="0" applyNumberFormat="1" applyFont="1" applyFill="1" applyBorder="1" applyAlignment="1" applyProtection="1">
      <alignment vertical="center" wrapText="1"/>
      <protection locked="0"/>
    </xf>
    <xf numFmtId="0" fontId="16" fillId="0" borderId="83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vertical="center" wrapText="1"/>
    </xf>
    <xf numFmtId="0" fontId="24" fillId="0" borderId="38" xfId="0" applyFont="1" applyBorder="1" applyAlignment="1">
      <alignment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28" xfId="0" applyFont="1" applyBorder="1" applyAlignment="1">
      <alignment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0" xfId="0" applyFont="1" applyBorder="1" applyAlignment="1">
      <alignment vertical="center" wrapText="1"/>
    </xf>
    <xf numFmtId="0" fontId="24" fillId="0" borderId="22" xfId="0" applyFont="1" applyBorder="1" applyAlignment="1">
      <alignment horizontal="center" vertical="center" wrapText="1"/>
    </xf>
    <xf numFmtId="172" fontId="16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20" xfId="0" applyBorder="1" applyAlignment="1">
      <alignment/>
    </xf>
    <xf numFmtId="0" fontId="32" fillId="0" borderId="50" xfId="0" applyFont="1" applyFill="1" applyBorder="1" applyAlignment="1">
      <alignment horizontal="left" wrapText="1" indent="1"/>
    </xf>
    <xf numFmtId="0" fontId="20" fillId="0" borderId="3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15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0" fontId="15" fillId="0" borderId="0" xfId="0" applyFont="1" applyFill="1" applyAlignment="1">
      <alignment horizontal="right" indent="1"/>
    </xf>
    <xf numFmtId="0" fontId="0" fillId="0" borderId="29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4" fontId="18" fillId="0" borderId="21" xfId="0" applyNumberFormat="1" applyFont="1" applyFill="1" applyBorder="1" applyAlignment="1" applyProtection="1">
      <alignment vertical="center" wrapText="1"/>
      <protection locked="0"/>
    </xf>
    <xf numFmtId="164" fontId="16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6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35" xfId="0" applyNumberFormat="1" applyFont="1" applyFill="1" applyBorder="1" applyAlignment="1" applyProtection="1">
      <alignment horizontal="right" vertical="center" wrapText="1"/>
      <protection locked="0"/>
    </xf>
    <xf numFmtId="164" fontId="18" fillId="20" borderId="16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18" fillId="20" borderId="35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50" xfId="56" applyFont="1" applyFill="1" applyBorder="1" applyAlignment="1" applyProtection="1">
      <alignment vertical="center" wrapText="1"/>
      <protection locked="0"/>
    </xf>
    <xf numFmtId="0" fontId="18" fillId="0" borderId="39" xfId="56" applyFont="1" applyFill="1" applyBorder="1" applyAlignment="1" applyProtection="1">
      <alignment vertical="center" wrapText="1"/>
      <protection locked="0"/>
    </xf>
    <xf numFmtId="0" fontId="18" fillId="0" borderId="49" xfId="56" applyFont="1" applyFill="1" applyBorder="1" applyAlignment="1" applyProtection="1">
      <alignment vertical="center" wrapText="1"/>
      <protection locked="0"/>
    </xf>
    <xf numFmtId="164" fontId="18" fillId="0" borderId="16" xfId="0" applyNumberFormat="1" applyFont="1" applyFill="1" applyBorder="1" applyAlignment="1" applyProtection="1">
      <alignment vertical="center" wrapText="1"/>
      <protection locked="0"/>
    </xf>
    <xf numFmtId="164" fontId="16" fillId="0" borderId="53" xfId="56" applyNumberFormat="1" applyFont="1" applyFill="1" applyBorder="1">
      <alignment/>
      <protection/>
    </xf>
    <xf numFmtId="164" fontId="16" fillId="0" borderId="18" xfId="56" applyNumberFormat="1" applyFont="1" applyFill="1" applyBorder="1">
      <alignment/>
      <protection/>
    </xf>
    <xf numFmtId="164" fontId="16" fillId="0" borderId="39" xfId="56" applyNumberFormat="1" applyFont="1" applyFill="1" applyBorder="1">
      <alignment/>
      <protection/>
    </xf>
    <xf numFmtId="164" fontId="16" fillId="0" borderId="49" xfId="56" applyNumberFormat="1" applyFont="1" applyFill="1" applyBorder="1">
      <alignment/>
      <protection/>
    </xf>
    <xf numFmtId="164" fontId="16" fillId="0" borderId="42" xfId="0" applyNumberFormat="1" applyFont="1" applyFill="1" applyBorder="1" applyAlignment="1">
      <alignment vertical="center" wrapText="1"/>
    </xf>
    <xf numFmtId="164" fontId="16" fillId="0" borderId="55" xfId="0" applyNumberFormat="1" applyFont="1" applyFill="1" applyBorder="1" applyAlignment="1">
      <alignment vertical="center" wrapText="1"/>
    </xf>
    <xf numFmtId="164" fontId="16" fillId="0" borderId="19" xfId="0" applyNumberFormat="1" applyFont="1" applyFill="1" applyBorder="1" applyAlignment="1">
      <alignment vertical="center" wrapText="1"/>
    </xf>
    <xf numFmtId="164" fontId="16" fillId="0" borderId="36" xfId="0" applyNumberFormat="1" applyFont="1" applyFill="1" applyBorder="1" applyAlignment="1">
      <alignment vertical="center" wrapText="1"/>
    </xf>
    <xf numFmtId="164" fontId="4" fillId="0" borderId="39" xfId="0" applyNumberFormat="1" applyFont="1" applyFill="1" applyBorder="1" applyAlignment="1">
      <alignment/>
    </xf>
    <xf numFmtId="164" fontId="4" fillId="0" borderId="40" xfId="0" applyNumberFormat="1" applyFont="1" applyFill="1" applyBorder="1" applyAlignment="1">
      <alignment/>
    </xf>
    <xf numFmtId="164" fontId="4" fillId="0" borderId="22" xfId="0" applyNumberFormat="1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164" fontId="16" fillId="0" borderId="24" xfId="0" applyNumberFormat="1" applyFont="1" applyFill="1" applyBorder="1" applyAlignment="1">
      <alignment vertical="center"/>
    </xf>
    <xf numFmtId="164" fontId="16" fillId="0" borderId="21" xfId="0" applyNumberFormat="1" applyFont="1" applyFill="1" applyBorder="1" applyAlignment="1">
      <alignment vertical="center"/>
    </xf>
    <xf numFmtId="164" fontId="16" fillId="0" borderId="26" xfId="0" applyNumberFormat="1" applyFont="1" applyFill="1" applyBorder="1" applyAlignment="1">
      <alignment vertical="center"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8" xfId="0" applyFont="1" applyFill="1" applyBorder="1" applyAlignment="1" applyProtection="1">
      <alignment horizontal="right"/>
      <protection/>
    </xf>
    <xf numFmtId="0" fontId="18" fillId="0" borderId="84" xfId="56" applyFont="1" applyFill="1" applyBorder="1" applyAlignment="1" applyProtection="1">
      <alignment horizontal="left" vertical="center" wrapText="1"/>
      <protection/>
    </xf>
    <xf numFmtId="164" fontId="17" fillId="0" borderId="18" xfId="56" applyNumberFormat="1" applyFont="1" applyFill="1" applyBorder="1" applyAlignment="1" applyProtection="1">
      <alignment horizontal="left" vertical="center"/>
      <protection/>
    </xf>
    <xf numFmtId="16" fontId="16" fillId="0" borderId="38" xfId="56" applyNumberFormat="1" applyFont="1" applyFill="1" applyBorder="1" applyAlignment="1" applyProtection="1">
      <alignment horizontal="left" vertical="center" wrapText="1" indent="1"/>
      <protection/>
    </xf>
    <xf numFmtId="3" fontId="18" fillId="0" borderId="84" xfId="56" applyNumberFormat="1" applyFont="1" applyFill="1" applyBorder="1" applyAlignment="1" applyProtection="1">
      <alignment horizontal="left" vertical="center" wrapText="1"/>
      <protection/>
    </xf>
    <xf numFmtId="164" fontId="8" fillId="0" borderId="85" xfId="0" applyNumberFormat="1" applyFont="1" applyFill="1" applyBorder="1" applyAlignment="1">
      <alignment horizontal="center" vertical="center" wrapText="1"/>
    </xf>
    <xf numFmtId="164" fontId="8" fillId="0" borderId="86" xfId="0" applyNumberFormat="1" applyFont="1" applyFill="1" applyBorder="1" applyAlignment="1">
      <alignment horizontal="center" vertical="center" wrapText="1"/>
    </xf>
    <xf numFmtId="49" fontId="18" fillId="0" borderId="35" xfId="56" applyNumberFormat="1" applyFont="1" applyFill="1" applyBorder="1" applyAlignment="1" applyProtection="1">
      <alignment horizontal="center" vertical="center" wrapText="1"/>
      <protection/>
    </xf>
    <xf numFmtId="0" fontId="19" fillId="0" borderId="35" xfId="56" applyFont="1" applyFill="1" applyBorder="1" applyAlignment="1" applyProtection="1">
      <alignment horizontal="left" vertical="center" wrapText="1" indent="1"/>
      <protection/>
    </xf>
    <xf numFmtId="0" fontId="16" fillId="0" borderId="30" xfId="56" applyFont="1" applyFill="1" applyBorder="1" applyAlignment="1" applyProtection="1">
      <alignment horizontal="left" vertical="center" wrapText="1" indent="1"/>
      <protection/>
    </xf>
    <xf numFmtId="0" fontId="16" fillId="0" borderId="22" xfId="56" applyFont="1" applyFill="1" applyBorder="1" applyAlignment="1" applyProtection="1">
      <alignment vertical="center" wrapText="1"/>
      <protection/>
    </xf>
    <xf numFmtId="164" fontId="16" fillId="0" borderId="22" xfId="56" applyNumberFormat="1" applyFont="1" applyFill="1" applyBorder="1" applyAlignment="1" applyProtection="1">
      <alignment vertical="center" wrapText="1"/>
      <protection/>
    </xf>
    <xf numFmtId="164" fontId="16" fillId="0" borderId="37" xfId="56" applyNumberFormat="1" applyFont="1" applyFill="1" applyBorder="1" applyAlignment="1" applyProtection="1">
      <alignment vertical="center" wrapText="1"/>
      <protection/>
    </xf>
    <xf numFmtId="164" fontId="8" fillId="0" borderId="87" xfId="0" applyNumberFormat="1" applyFont="1" applyFill="1" applyBorder="1" applyAlignment="1">
      <alignment horizontal="center" vertical="center" wrapText="1"/>
    </xf>
    <xf numFmtId="164" fontId="8" fillId="0" borderId="78" xfId="0" applyNumberFormat="1" applyFont="1" applyFill="1" applyBorder="1" applyAlignment="1">
      <alignment horizontal="center" vertical="center" wrapText="1"/>
    </xf>
    <xf numFmtId="164" fontId="7" fillId="0" borderId="0" xfId="56" applyNumberFormat="1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right" indent="1"/>
      <protection locked="0"/>
    </xf>
    <xf numFmtId="0" fontId="18" fillId="0" borderId="13" xfId="0" applyFont="1" applyFill="1" applyBorder="1" applyAlignment="1" applyProtection="1">
      <alignment horizontal="right" indent="1"/>
      <protection locked="0"/>
    </xf>
    <xf numFmtId="0" fontId="18" fillId="0" borderId="25" xfId="0" applyFont="1" applyFill="1" applyBorder="1" applyAlignment="1" applyProtection="1">
      <alignment horizontal="right" indent="1"/>
      <protection locked="0"/>
    </xf>
    <xf numFmtId="0" fontId="18" fillId="0" borderId="26" xfId="0" applyFont="1" applyFill="1" applyBorder="1" applyAlignment="1" applyProtection="1">
      <alignment horizontal="right" indent="1"/>
      <protection locked="0"/>
    </xf>
    <xf numFmtId="49" fontId="7" fillId="0" borderId="0" xfId="0" applyNumberFormat="1" applyFont="1" applyFill="1" applyBorder="1" applyAlignment="1">
      <alignment horizontal="left" vertical="center"/>
    </xf>
    <xf numFmtId="0" fontId="16" fillId="0" borderId="39" xfId="0" applyFont="1" applyFill="1" applyBorder="1" applyAlignment="1">
      <alignment horizontal="right" indent="1"/>
    </xf>
    <xf numFmtId="0" fontId="16" fillId="0" borderId="40" xfId="0" applyFont="1" applyFill="1" applyBorder="1" applyAlignment="1">
      <alignment horizontal="right" indent="1"/>
    </xf>
    <xf numFmtId="0" fontId="8" fillId="0" borderId="42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88" xfId="0" applyFont="1" applyFill="1" applyBorder="1" applyAlignment="1">
      <alignment horizontal="center"/>
    </xf>
    <xf numFmtId="0" fontId="8" fillId="0" borderId="84" xfId="0" applyFont="1" applyFill="1" applyBorder="1" applyAlignment="1">
      <alignment horizontal="center"/>
    </xf>
    <xf numFmtId="0" fontId="8" fillId="0" borderId="83" xfId="0" applyFont="1" applyFill="1" applyBorder="1" applyAlignment="1">
      <alignment horizontal="center"/>
    </xf>
    <xf numFmtId="0" fontId="18" fillId="0" borderId="10" xfId="0" applyFont="1" applyFill="1" applyBorder="1" applyAlignment="1" applyProtection="1">
      <alignment horizontal="left" indent="1"/>
      <protection locked="0"/>
    </xf>
    <xf numFmtId="0" fontId="18" fillId="0" borderId="65" xfId="0" applyFont="1" applyFill="1" applyBorder="1" applyAlignment="1" applyProtection="1">
      <alignment horizontal="left" indent="1"/>
      <protection locked="0"/>
    </xf>
    <xf numFmtId="0" fontId="18" fillId="0" borderId="11" xfId="0" applyFont="1" applyFill="1" applyBorder="1" applyAlignment="1" applyProtection="1">
      <alignment horizontal="left" indent="1"/>
      <protection locked="0"/>
    </xf>
    <xf numFmtId="0" fontId="18" fillId="0" borderId="89" xfId="0" applyFont="1" applyFill="1" applyBorder="1" applyAlignment="1" applyProtection="1">
      <alignment horizontal="left" indent="1"/>
      <protection locked="0"/>
    </xf>
    <xf numFmtId="0" fontId="18" fillId="0" borderId="90" xfId="0" applyFont="1" applyFill="1" applyBorder="1" applyAlignment="1" applyProtection="1">
      <alignment horizontal="left" indent="1"/>
      <protection locked="0"/>
    </xf>
    <xf numFmtId="0" fontId="18" fillId="0" borderId="54" xfId="0" applyFont="1" applyFill="1" applyBorder="1" applyAlignment="1" applyProtection="1">
      <alignment horizontal="left" indent="1"/>
      <protection locked="0"/>
    </xf>
    <xf numFmtId="0" fontId="8" fillId="0" borderId="48" xfId="0" applyFont="1" applyFill="1" applyBorder="1" applyAlignment="1">
      <alignment horizontal="left" indent="1"/>
    </xf>
    <xf numFmtId="0" fontId="8" fillId="0" borderId="17" xfId="0" applyFont="1" applyFill="1" applyBorder="1" applyAlignment="1">
      <alignment horizontal="left" indent="1"/>
    </xf>
    <xf numFmtId="0" fontId="8" fillId="0" borderId="50" xfId="0" applyFont="1" applyFill="1" applyBorder="1" applyAlignment="1">
      <alignment horizontal="left" indent="1"/>
    </xf>
    <xf numFmtId="0" fontId="0" fillId="0" borderId="0" xfId="0" applyFill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right"/>
    </xf>
    <xf numFmtId="3" fontId="0" fillId="0" borderId="0" xfId="0" applyNumberFormat="1" applyFill="1" applyAlignment="1">
      <alignment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8" fillId="0" borderId="0" xfId="0" applyFont="1" applyFill="1" applyAlignment="1">
      <alignment vertical="center" wrapText="1"/>
    </xf>
    <xf numFmtId="3" fontId="7" fillId="0" borderId="0" xfId="0" applyNumberFormat="1" applyFont="1" applyAlignment="1">
      <alignment horizontal="left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164" fontId="15" fillId="0" borderId="49" xfId="57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/>
    </xf>
    <xf numFmtId="0" fontId="17" fillId="0" borderId="59" xfId="57" applyFont="1" applyFill="1" applyBorder="1" applyAlignment="1" applyProtection="1">
      <alignment horizontal="left" vertical="center" indent="1"/>
      <protection/>
    </xf>
    <xf numFmtId="0" fontId="17" fillId="0" borderId="17" xfId="57" applyFont="1" applyFill="1" applyBorder="1" applyAlignment="1" applyProtection="1">
      <alignment horizontal="left" vertical="center" indent="1"/>
      <protection/>
    </xf>
    <xf numFmtId="0" fontId="17" fillId="0" borderId="49" xfId="57" applyFont="1" applyFill="1" applyBorder="1" applyAlignment="1" applyProtection="1">
      <alignment horizontal="left" vertical="center" indent="1"/>
      <protection/>
    </xf>
    <xf numFmtId="164" fontId="15" fillId="0" borderId="59" xfId="57" applyNumberFormat="1" applyFont="1" applyFill="1" applyBorder="1" applyAlignment="1" applyProtection="1">
      <alignment horizontal="center" vertical="center"/>
      <protection/>
    </xf>
    <xf numFmtId="164" fontId="15" fillId="0" borderId="17" xfId="57" applyNumberFormat="1" applyFont="1" applyFill="1" applyBorder="1" applyAlignment="1" applyProtection="1">
      <alignment horizontal="center" vertical="center"/>
      <protection/>
    </xf>
    <xf numFmtId="164" fontId="7" fillId="0" borderId="0" xfId="56" applyNumberFormat="1" applyFont="1" applyFill="1" applyBorder="1" applyAlignment="1" applyProtection="1">
      <alignment horizontal="center" vertical="center"/>
      <protection/>
    </xf>
    <xf numFmtId="164" fontId="17" fillId="0" borderId="18" xfId="56" applyNumberFormat="1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horizontal="right"/>
      <protection/>
    </xf>
    <xf numFmtId="0" fontId="7" fillId="0" borderId="0" xfId="56" applyFont="1" applyFill="1" applyAlignment="1">
      <alignment horizontal="center"/>
      <protection/>
    </xf>
    <xf numFmtId="0" fontId="18" fillId="0" borderId="84" xfId="56" applyFont="1" applyFill="1" applyBorder="1" applyAlignment="1" applyProtection="1">
      <alignment horizontal="left" vertical="center" wrapText="1"/>
      <protection/>
    </xf>
    <xf numFmtId="0" fontId="22" fillId="0" borderId="42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164" fontId="8" fillId="0" borderId="48" xfId="0" applyNumberFormat="1" applyFont="1" applyFill="1" applyBorder="1" applyAlignment="1">
      <alignment horizontal="left" vertical="center" wrapText="1" indent="2"/>
    </xf>
    <xf numFmtId="164" fontId="8" fillId="0" borderId="49" xfId="0" applyNumberFormat="1" applyFont="1" applyFill="1" applyBorder="1" applyAlignment="1">
      <alignment horizontal="left" vertical="center" wrapText="1" indent="2"/>
    </xf>
    <xf numFmtId="164" fontId="8" fillId="0" borderId="85" xfId="0" applyNumberFormat="1" applyFont="1" applyFill="1" applyBorder="1" applyAlignment="1">
      <alignment horizontal="center" vertical="center"/>
    </xf>
    <xf numFmtId="164" fontId="8" fillId="0" borderId="86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65" xfId="0" applyNumberFormat="1" applyFont="1" applyFill="1" applyBorder="1" applyAlignment="1">
      <alignment horizontal="center" vertical="center"/>
    </xf>
    <xf numFmtId="164" fontId="8" fillId="0" borderId="66" xfId="0" applyNumberFormat="1" applyFont="1" applyFill="1" applyBorder="1" applyAlignment="1">
      <alignment horizontal="center" vertical="center"/>
    </xf>
    <xf numFmtId="164" fontId="8" fillId="0" borderId="85" xfId="0" applyNumberFormat="1" applyFont="1" applyFill="1" applyBorder="1" applyAlignment="1">
      <alignment horizontal="center" vertical="center" wrapText="1"/>
    </xf>
    <xf numFmtId="164" fontId="8" fillId="0" borderId="86" xfId="0" applyNumberFormat="1" applyFont="1" applyFill="1" applyBorder="1" applyAlignment="1">
      <alignment horizontal="center" vertical="center" wrapText="1"/>
    </xf>
    <xf numFmtId="0" fontId="18" fillId="0" borderId="84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right"/>
    </xf>
    <xf numFmtId="0" fontId="8" fillId="0" borderId="48" xfId="0" applyFont="1" applyBorder="1" applyAlignment="1">
      <alignment horizontal="left" vertical="center" indent="2"/>
    </xf>
    <xf numFmtId="0" fontId="8" fillId="0" borderId="50" xfId="0" applyFont="1" applyBorder="1" applyAlignment="1">
      <alignment horizontal="left" vertical="center" indent="2"/>
    </xf>
    <xf numFmtId="0" fontId="18" fillId="0" borderId="84" xfId="0" applyFont="1" applyFill="1" applyBorder="1" applyAlignment="1">
      <alignment horizontal="left" vertical="center" wrapText="1"/>
    </xf>
    <xf numFmtId="0" fontId="18" fillId="0" borderId="84" xfId="0" applyFont="1" applyBorder="1" applyAlignment="1">
      <alignment horizontal="left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4" fillId="0" borderId="4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3">
    <dxf>
      <font>
        <color indexed="13"/>
      </font>
    </dxf>
    <dxf>
      <font>
        <color indexed="13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8"/>
  <sheetViews>
    <sheetView zoomScalePageLayoutView="0" workbookViewId="0" topLeftCell="A22">
      <selection activeCell="G15" sqref="G1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418</v>
      </c>
    </row>
    <row r="4" ht="15.75">
      <c r="A4" s="623" t="s">
        <v>479</v>
      </c>
    </row>
    <row r="5" ht="12.75">
      <c r="A5" s="608"/>
    </row>
    <row r="6" spans="1:2" ht="12.75">
      <c r="A6" s="718" t="s">
        <v>598</v>
      </c>
      <c r="B6" s="718" t="s">
        <v>599</v>
      </c>
    </row>
    <row r="7" spans="1:2" ht="12.75">
      <c r="A7" s="718" t="s">
        <v>419</v>
      </c>
      <c r="B7" s="718" t="s">
        <v>600</v>
      </c>
    </row>
    <row r="8" spans="1:2" ht="12.75">
      <c r="A8" s="718" t="s">
        <v>420</v>
      </c>
      <c r="B8" s="718" t="s">
        <v>601</v>
      </c>
    </row>
    <row r="9" spans="1:2" ht="12.75">
      <c r="A9" s="718"/>
      <c r="B9" s="718"/>
    </row>
    <row r="10" spans="1:2" ht="15.75">
      <c r="A10" s="420" t="s">
        <v>480</v>
      </c>
      <c r="B10" s="718"/>
    </row>
    <row r="11" spans="1:2" ht="12.75">
      <c r="A11" s="718"/>
      <c r="B11" s="718"/>
    </row>
    <row r="12" spans="1:2" ht="12.75">
      <c r="A12" s="718" t="s">
        <v>602</v>
      </c>
      <c r="B12" s="718" t="s">
        <v>603</v>
      </c>
    </row>
    <row r="13" spans="1:2" ht="12.75">
      <c r="A13" s="718" t="s">
        <v>421</v>
      </c>
      <c r="B13" s="718" t="s">
        <v>604</v>
      </c>
    </row>
    <row r="14" spans="1:2" ht="12.75">
      <c r="A14" s="718" t="s">
        <v>422</v>
      </c>
      <c r="B14" s="718" t="s">
        <v>605</v>
      </c>
    </row>
    <row r="15" spans="1:2" ht="12.75">
      <c r="A15" s="718"/>
      <c r="B15" s="718"/>
    </row>
    <row r="16" spans="1:2" ht="15.75">
      <c r="A16" s="420" t="s">
        <v>481</v>
      </c>
      <c r="B16" s="718"/>
    </row>
    <row r="17" spans="1:2" ht="12.75">
      <c r="A17" s="718"/>
      <c r="B17" s="718"/>
    </row>
    <row r="18" spans="1:2" ht="12.75">
      <c r="A18" s="718" t="s">
        <v>606</v>
      </c>
      <c r="B18" s="718" t="s">
        <v>607</v>
      </c>
    </row>
    <row r="19" spans="1:2" ht="12.75">
      <c r="A19" s="718" t="s">
        <v>423</v>
      </c>
      <c r="B19" s="718" t="s">
        <v>608</v>
      </c>
    </row>
    <row r="20" spans="1:2" ht="12.75">
      <c r="A20" s="718" t="s">
        <v>424</v>
      </c>
      <c r="B20" s="718" t="s">
        <v>609</v>
      </c>
    </row>
    <row r="21" spans="1:2" ht="12.75">
      <c r="A21" s="718"/>
      <c r="B21" s="718"/>
    </row>
    <row r="22" spans="1:2" ht="15.75">
      <c r="A22" s="420" t="s">
        <v>482</v>
      </c>
      <c r="B22" s="718"/>
    </row>
    <row r="23" spans="1:2" ht="12.75">
      <c r="A23" s="719"/>
      <c r="B23" s="718"/>
    </row>
    <row r="24" spans="1:2" ht="12.75">
      <c r="A24" s="718" t="s">
        <v>610</v>
      </c>
      <c r="B24" s="718" t="s">
        <v>613</v>
      </c>
    </row>
    <row r="25" spans="1:2" ht="12.75">
      <c r="A25" s="718" t="s">
        <v>425</v>
      </c>
      <c r="B25" s="718" t="s">
        <v>614</v>
      </c>
    </row>
    <row r="26" spans="1:2" ht="12.75">
      <c r="A26" s="718" t="s">
        <v>426</v>
      </c>
      <c r="B26" s="718" t="s">
        <v>615</v>
      </c>
    </row>
    <row r="27" spans="1:2" ht="12.75">
      <c r="A27" s="718"/>
      <c r="B27" s="718"/>
    </row>
    <row r="28" spans="1:2" ht="15.75">
      <c r="A28" s="420" t="s">
        <v>483</v>
      </c>
      <c r="B28" s="718"/>
    </row>
    <row r="29" spans="1:2" ht="12.75">
      <c r="A29" s="718"/>
      <c r="B29" s="718"/>
    </row>
    <row r="30" spans="1:2" ht="12.75">
      <c r="A30" s="718" t="s">
        <v>611</v>
      </c>
      <c r="B30" s="718" t="s">
        <v>616</v>
      </c>
    </row>
    <row r="31" spans="1:2" ht="12.75">
      <c r="A31" s="718" t="s">
        <v>427</v>
      </c>
      <c r="B31" s="718" t="s">
        <v>617</v>
      </c>
    </row>
    <row r="32" spans="1:2" ht="12.75">
      <c r="A32" s="718" t="s">
        <v>428</v>
      </c>
      <c r="B32" s="718" t="s">
        <v>618</v>
      </c>
    </row>
    <row r="33" spans="1:2" ht="12.75">
      <c r="A33" s="718"/>
      <c r="B33" s="718"/>
    </row>
    <row r="34" spans="1:2" ht="15.75">
      <c r="A34" s="420" t="s">
        <v>484</v>
      </c>
      <c r="B34" s="718"/>
    </row>
    <row r="35" spans="1:2" ht="12.75">
      <c r="A35" s="718"/>
      <c r="B35" s="718"/>
    </row>
    <row r="36" spans="1:2" ht="12.75">
      <c r="A36" s="718" t="s">
        <v>612</v>
      </c>
      <c r="B36" s="718" t="s">
        <v>619</v>
      </c>
    </row>
    <row r="37" spans="1:2" ht="12.75">
      <c r="A37" s="718" t="s">
        <v>429</v>
      </c>
      <c r="B37" s="718" t="s">
        <v>620</v>
      </c>
    </row>
    <row r="38" spans="1:2" ht="12.75">
      <c r="A38" s="718" t="s">
        <v>430</v>
      </c>
      <c r="B38" s="718" t="s">
        <v>621</v>
      </c>
    </row>
  </sheetData>
  <sheetProtection sheet="1" objects="1" scenarios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60.625" style="283" customWidth="1"/>
    <col min="2" max="2" width="15.625" style="282" customWidth="1"/>
    <col min="3" max="3" width="16.375" style="282" customWidth="1"/>
    <col min="4" max="4" width="18.00390625" style="282" customWidth="1"/>
    <col min="5" max="5" width="16.625" style="282" customWidth="1"/>
    <col min="6" max="6" width="18.875" style="282" customWidth="1"/>
    <col min="7" max="8" width="12.875" style="282" customWidth="1"/>
    <col min="9" max="9" width="13.875" style="282" customWidth="1"/>
    <col min="10" max="16384" width="9.375" style="282" customWidth="1"/>
  </cols>
  <sheetData>
    <row r="1" spans="1:6" ht="23.25" customHeight="1" thickBot="1">
      <c r="A1" s="283" t="s">
        <v>98</v>
      </c>
      <c r="B1" s="282" t="s">
        <v>96</v>
      </c>
      <c r="C1" s="282" t="s">
        <v>97</v>
      </c>
      <c r="D1" s="282" t="s">
        <v>530</v>
      </c>
      <c r="E1" s="282" t="s">
        <v>459</v>
      </c>
      <c r="F1" s="325" t="s">
        <v>532</v>
      </c>
    </row>
    <row r="2" spans="1:6" s="290" customFormat="1" ht="48.75" customHeight="1" thickBot="1">
      <c r="A2" s="288">
        <v>1</v>
      </c>
      <c r="B2" s="289">
        <v>2</v>
      </c>
      <c r="C2" s="289">
        <v>3</v>
      </c>
      <c r="D2" s="289">
        <v>4</v>
      </c>
      <c r="E2" s="289">
        <v>5</v>
      </c>
      <c r="F2" s="311">
        <v>6</v>
      </c>
    </row>
    <row r="3" spans="1:6" s="315" customFormat="1" ht="15" customHeight="1" thickBot="1">
      <c r="A3" s="312" t="s">
        <v>717</v>
      </c>
      <c r="B3" s="313">
        <v>17383</v>
      </c>
      <c r="C3" s="313">
        <v>2009</v>
      </c>
      <c r="D3" s="313"/>
      <c r="E3" s="313">
        <v>17383</v>
      </c>
      <c r="F3" s="314"/>
    </row>
    <row r="4" spans="1:6" ht="15.75" customHeight="1">
      <c r="A4" s="326" t="s">
        <v>718</v>
      </c>
      <c r="B4" s="327">
        <v>7420</v>
      </c>
      <c r="C4" s="328">
        <v>2009</v>
      </c>
      <c r="D4" s="327"/>
      <c r="E4" s="327">
        <v>7420</v>
      </c>
      <c r="F4" s="329"/>
    </row>
    <row r="5" spans="1:6" ht="15.75" customHeight="1">
      <c r="A5" s="326" t="s">
        <v>719</v>
      </c>
      <c r="B5" s="327">
        <v>22743</v>
      </c>
      <c r="C5" s="328">
        <v>2010</v>
      </c>
      <c r="D5" s="327"/>
      <c r="E5" s="327"/>
      <c r="F5" s="329">
        <v>22743</v>
      </c>
    </row>
    <row r="6" spans="1:6" ht="15.75" customHeight="1">
      <c r="A6" s="326"/>
      <c r="B6" s="327"/>
      <c r="C6" s="328"/>
      <c r="D6" s="327"/>
      <c r="E6" s="327"/>
      <c r="F6" s="329"/>
    </row>
    <row r="7" spans="1:6" ht="15.75" customHeight="1">
      <c r="A7" s="326"/>
      <c r="B7" s="327"/>
      <c r="C7" s="328"/>
      <c r="D7" s="327"/>
      <c r="E7" s="327"/>
      <c r="F7" s="329"/>
    </row>
    <row r="8" spans="1:6" ht="15.75" customHeight="1">
      <c r="A8" s="326"/>
      <c r="B8" s="327"/>
      <c r="C8" s="328"/>
      <c r="D8" s="327"/>
      <c r="E8" s="327"/>
      <c r="F8" s="329"/>
    </row>
    <row r="9" spans="1:6" ht="15.75" customHeight="1">
      <c r="A9" s="326"/>
      <c r="B9" s="327"/>
      <c r="C9" s="328"/>
      <c r="D9" s="327"/>
      <c r="E9" s="327"/>
      <c r="F9" s="329"/>
    </row>
    <row r="10" spans="1:6" ht="15.75" customHeight="1">
      <c r="A10" s="326"/>
      <c r="B10" s="327"/>
      <c r="C10" s="328"/>
      <c r="D10" s="327"/>
      <c r="E10" s="327"/>
      <c r="F10" s="329"/>
    </row>
    <row r="11" spans="1:6" ht="15.75" customHeight="1">
      <c r="A11" s="326"/>
      <c r="B11" s="327"/>
      <c r="C11" s="328"/>
      <c r="D11" s="327"/>
      <c r="E11" s="327"/>
      <c r="F11" s="329"/>
    </row>
    <row r="12" spans="1:6" ht="15.75" customHeight="1">
      <c r="A12" s="326"/>
      <c r="B12" s="327"/>
      <c r="C12" s="328"/>
      <c r="D12" s="327"/>
      <c r="E12" s="327"/>
      <c r="F12" s="329"/>
    </row>
    <row r="13" spans="1:6" ht="15.75" customHeight="1">
      <c r="A13" s="326"/>
      <c r="B13" s="327"/>
      <c r="C13" s="328"/>
      <c r="D13" s="327"/>
      <c r="E13" s="327"/>
      <c r="F13" s="329"/>
    </row>
    <row r="14" spans="1:6" ht="15.75" customHeight="1">
      <c r="A14" s="326"/>
      <c r="B14" s="327"/>
      <c r="C14" s="328"/>
      <c r="D14" s="327"/>
      <c r="E14" s="327"/>
      <c r="F14" s="329"/>
    </row>
    <row r="15" spans="1:6" ht="15.75" customHeight="1">
      <c r="A15" s="326"/>
      <c r="B15" s="327"/>
      <c r="C15" s="328"/>
      <c r="D15" s="327"/>
      <c r="E15" s="327"/>
      <c r="F15" s="329"/>
    </row>
    <row r="16" spans="1:6" ht="15.75" customHeight="1">
      <c r="A16" s="326"/>
      <c r="B16" s="327"/>
      <c r="C16" s="328"/>
      <c r="D16" s="327"/>
      <c r="E16" s="327"/>
      <c r="F16" s="329"/>
    </row>
    <row r="17" spans="1:6" ht="15.75" customHeight="1">
      <c r="A17" s="326"/>
      <c r="B17" s="327"/>
      <c r="C17" s="328"/>
      <c r="D17" s="327"/>
      <c r="E17" s="327"/>
      <c r="F17" s="329"/>
    </row>
    <row r="18" spans="1:6" ht="15.75" customHeight="1">
      <c r="A18" s="326"/>
      <c r="B18" s="327"/>
      <c r="C18" s="328"/>
      <c r="D18" s="327"/>
      <c r="E18" s="327"/>
      <c r="F18" s="329"/>
    </row>
    <row r="19" spans="1:6" ht="15.75" customHeight="1">
      <c r="A19" s="326"/>
      <c r="B19" s="327"/>
      <c r="C19" s="328"/>
      <c r="D19" s="327"/>
      <c r="E19" s="327"/>
      <c r="F19" s="329"/>
    </row>
    <row r="20" spans="1:6" ht="15.75" customHeight="1">
      <c r="A20" s="326"/>
      <c r="B20" s="327"/>
      <c r="C20" s="328"/>
      <c r="D20" s="327"/>
      <c r="E20" s="327"/>
      <c r="F20" s="329"/>
    </row>
    <row r="21" spans="1:6" ht="15.75" customHeight="1">
      <c r="A21" s="326"/>
      <c r="B21" s="327"/>
      <c r="C21" s="328"/>
      <c r="D21" s="327"/>
      <c r="E21" s="327"/>
      <c r="F21" s="329"/>
    </row>
    <row r="22" spans="1:6" ht="15.75" customHeight="1" thickBot="1">
      <c r="A22" s="330" t="s">
        <v>94</v>
      </c>
      <c r="B22" s="331">
        <v>47546</v>
      </c>
      <c r="C22" s="331"/>
      <c r="D22" s="331"/>
      <c r="E22" s="331">
        <v>24803</v>
      </c>
      <c r="F22" s="332">
        <v>22743</v>
      </c>
    </row>
    <row r="23" spans="1:6" s="324" customFormat="1" ht="18" customHeight="1" thickBot="1">
      <c r="A23" s="93"/>
      <c r="B23" s="333"/>
      <c r="C23" s="544"/>
      <c r="D23" s="333">
        <f>SUM(D4:D22)</f>
        <v>0</v>
      </c>
      <c r="E23" s="333"/>
      <c r="F23" s="334"/>
    </row>
  </sheetData>
  <sheetProtection/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&amp;C&amp;"Times New Roman CE,Félkövér"&amp;12Felújítási kiadások
előirányzata célonként&amp;14 &amp;R&amp;"Times New Roman CE,Félkövér dőlt"&amp;12 &amp;11 6.számú melléklet&amp;"Times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22">
      <selection activeCell="A26" sqref="A26"/>
    </sheetView>
  </sheetViews>
  <sheetFormatPr defaultColWidth="9.00390625" defaultRowHeight="12.75"/>
  <cols>
    <col min="1" max="1" width="61.50390625" style="14" customWidth="1"/>
    <col min="2" max="2" width="30.50390625" style="15" customWidth="1"/>
    <col min="3" max="3" width="20.00390625" style="15" customWidth="1"/>
    <col min="4" max="4" width="19.00390625" style="15" customWidth="1"/>
    <col min="5" max="16384" width="9.375" style="15" customWidth="1"/>
  </cols>
  <sheetData>
    <row r="1" spans="1:2" s="282" customFormat="1" ht="24" customHeight="1" thickBot="1">
      <c r="A1" s="335"/>
      <c r="B1" s="325" t="s">
        <v>88</v>
      </c>
    </row>
    <row r="2" spans="1:4" s="337" customFormat="1" ht="22.5" customHeight="1" thickBot="1">
      <c r="A2" s="336" t="s">
        <v>99</v>
      </c>
      <c r="B2" s="260" t="s">
        <v>100</v>
      </c>
      <c r="C2" s="337" t="s">
        <v>720</v>
      </c>
      <c r="D2" s="337" t="s">
        <v>721</v>
      </c>
    </row>
    <row r="3" spans="1:4" ht="15.75" customHeight="1">
      <c r="A3" s="579" t="s">
        <v>101</v>
      </c>
      <c r="B3" s="545">
        <v>47425</v>
      </c>
      <c r="C3" s="15">
        <v>1411</v>
      </c>
      <c r="D3" s="15">
        <v>48836</v>
      </c>
    </row>
    <row r="4" spans="1:2" ht="15.75" customHeight="1">
      <c r="A4" s="338" t="s">
        <v>102</v>
      </c>
      <c r="B4" s="546"/>
    </row>
    <row r="5" spans="1:2" ht="15.75" customHeight="1">
      <c r="A5" s="338" t="s">
        <v>103</v>
      </c>
      <c r="B5" s="546"/>
    </row>
    <row r="6" spans="1:4" ht="15.75" customHeight="1">
      <c r="A6" s="338" t="s">
        <v>104</v>
      </c>
      <c r="B6" s="546">
        <v>9413</v>
      </c>
      <c r="D6" s="15">
        <v>9413</v>
      </c>
    </row>
    <row r="7" spans="1:4" ht="15.75" customHeight="1">
      <c r="A7" s="338" t="s">
        <v>105</v>
      </c>
      <c r="B7" s="546">
        <v>1025</v>
      </c>
      <c r="D7" s="15">
        <v>1025</v>
      </c>
    </row>
    <row r="8" spans="1:4" ht="15.75" customHeight="1">
      <c r="A8" s="338" t="s">
        <v>106</v>
      </c>
      <c r="B8" s="546">
        <v>6916</v>
      </c>
      <c r="D8" s="15">
        <v>6916</v>
      </c>
    </row>
    <row r="9" spans="1:4" ht="15.75" customHeight="1">
      <c r="A9" s="338" t="s">
        <v>107</v>
      </c>
      <c r="B9" s="546">
        <v>956</v>
      </c>
      <c r="D9" s="15">
        <v>956</v>
      </c>
    </row>
    <row r="10" spans="1:2" ht="15.75" customHeight="1">
      <c r="A10" s="338" t="s">
        <v>108</v>
      </c>
      <c r="B10" s="546"/>
    </row>
    <row r="11" spans="1:4" ht="15.75" customHeight="1">
      <c r="A11" s="338" t="s">
        <v>668</v>
      </c>
      <c r="B11" s="546">
        <v>3876</v>
      </c>
      <c r="C11" s="15">
        <v>44727</v>
      </c>
      <c r="D11" s="15">
        <v>48603</v>
      </c>
    </row>
    <row r="12" spans="1:4" ht="15.75" customHeight="1">
      <c r="A12" s="338" t="s">
        <v>109</v>
      </c>
      <c r="B12" s="546">
        <v>30306</v>
      </c>
      <c r="D12" s="15">
        <v>30306</v>
      </c>
    </row>
    <row r="13" spans="1:4" ht="15.75" customHeight="1">
      <c r="A13" s="338" t="s">
        <v>110</v>
      </c>
      <c r="B13" s="546">
        <v>490</v>
      </c>
      <c r="D13" s="15">
        <v>490</v>
      </c>
    </row>
    <row r="14" spans="1:4" ht="15.75" customHeight="1">
      <c r="A14" s="338" t="s">
        <v>665</v>
      </c>
      <c r="B14" s="546">
        <v>140</v>
      </c>
      <c r="D14" s="15">
        <v>140</v>
      </c>
    </row>
    <row r="15" spans="1:4" ht="15.75" customHeight="1">
      <c r="A15" s="338" t="s">
        <v>393</v>
      </c>
      <c r="B15" s="546">
        <v>2923</v>
      </c>
      <c r="D15" s="15">
        <v>2923</v>
      </c>
    </row>
    <row r="16" spans="1:2" ht="15.75" customHeight="1">
      <c r="A16" s="338" t="s">
        <v>394</v>
      </c>
      <c r="B16" s="546"/>
    </row>
    <row r="17" spans="1:4" ht="15.75" customHeight="1">
      <c r="A17" s="338" t="s">
        <v>395</v>
      </c>
      <c r="B17" s="546">
        <v>4326</v>
      </c>
      <c r="D17" s="15">
        <v>4326</v>
      </c>
    </row>
    <row r="18" spans="1:4" ht="15.75" customHeight="1">
      <c r="A18" s="338" t="s">
        <v>396</v>
      </c>
      <c r="B18" s="546">
        <v>96</v>
      </c>
      <c r="D18" s="15">
        <v>96</v>
      </c>
    </row>
    <row r="19" spans="1:4" ht="15.75" customHeight="1">
      <c r="A19" s="338" t="s">
        <v>666</v>
      </c>
      <c r="B19" s="546">
        <v>400</v>
      </c>
      <c r="D19" s="15">
        <v>400</v>
      </c>
    </row>
    <row r="20" spans="1:4" ht="15.75" customHeight="1">
      <c r="A20" s="338" t="s">
        <v>397</v>
      </c>
      <c r="B20" s="546">
        <v>10360</v>
      </c>
      <c r="D20" s="15">
        <v>10360</v>
      </c>
    </row>
    <row r="21" spans="1:2" ht="15.75" customHeight="1">
      <c r="A21" s="338" t="s">
        <v>398</v>
      </c>
      <c r="B21" s="546"/>
    </row>
    <row r="22" spans="1:4" ht="15.75" customHeight="1">
      <c r="A22" s="338" t="s">
        <v>664</v>
      </c>
      <c r="B22" s="546">
        <v>190</v>
      </c>
      <c r="D22" s="15">
        <v>190</v>
      </c>
    </row>
    <row r="23" spans="1:4" ht="15.75" customHeight="1">
      <c r="A23" s="338" t="s">
        <v>399</v>
      </c>
      <c r="B23" s="546">
        <v>5067</v>
      </c>
      <c r="D23" s="15">
        <v>5067</v>
      </c>
    </row>
    <row r="24" spans="1:4" ht="15.75" customHeight="1">
      <c r="A24" s="338" t="s">
        <v>657</v>
      </c>
      <c r="B24" s="546">
        <v>3726</v>
      </c>
      <c r="D24" s="15">
        <v>3726</v>
      </c>
    </row>
    <row r="25" spans="1:4" ht="15.75" customHeight="1">
      <c r="A25" s="339" t="s">
        <v>658</v>
      </c>
      <c r="B25" s="546">
        <v>18604</v>
      </c>
      <c r="C25" s="15">
        <v>-195</v>
      </c>
      <c r="D25" s="15">
        <v>18409</v>
      </c>
    </row>
    <row r="26" spans="1:4" ht="15.75" customHeight="1">
      <c r="A26" s="340" t="s">
        <v>659</v>
      </c>
      <c r="B26" s="546">
        <v>566</v>
      </c>
      <c r="C26" s="15">
        <v>71</v>
      </c>
      <c r="D26" s="15">
        <v>637</v>
      </c>
    </row>
    <row r="27" spans="1:4" ht="15.75" customHeight="1">
      <c r="A27" s="340" t="s">
        <v>660</v>
      </c>
      <c r="B27" s="546">
        <v>61800</v>
      </c>
      <c r="D27" s="15">
        <v>61800</v>
      </c>
    </row>
    <row r="28" spans="1:4" ht="15.75" customHeight="1">
      <c r="A28" s="340" t="s">
        <v>661</v>
      </c>
      <c r="B28" s="546">
        <v>377</v>
      </c>
      <c r="D28" s="15">
        <v>377</v>
      </c>
    </row>
    <row r="29" spans="1:4" ht="15.75" customHeight="1">
      <c r="A29" s="340" t="s">
        <v>662</v>
      </c>
      <c r="B29" s="546">
        <v>625</v>
      </c>
      <c r="D29" s="15">
        <v>625</v>
      </c>
    </row>
    <row r="30" spans="1:4" ht="15.75" customHeight="1">
      <c r="A30" s="580" t="s">
        <v>663</v>
      </c>
      <c r="B30" s="546">
        <v>3396</v>
      </c>
      <c r="D30" s="15">
        <v>3396</v>
      </c>
    </row>
    <row r="31" spans="1:4" ht="15.75" customHeight="1">
      <c r="A31" s="340" t="s">
        <v>667</v>
      </c>
      <c r="B31" s="546">
        <v>708</v>
      </c>
      <c r="D31" s="15">
        <v>708</v>
      </c>
    </row>
    <row r="32" spans="1:2" ht="15.75" customHeight="1">
      <c r="A32" s="340" t="s">
        <v>74</v>
      </c>
      <c r="B32" s="546"/>
    </row>
    <row r="33" spans="1:2" ht="15.75" customHeight="1" thickBot="1">
      <c r="A33" s="581" t="s">
        <v>75</v>
      </c>
      <c r="B33" s="547"/>
    </row>
    <row r="34" spans="1:4" ht="18" customHeight="1" thickBot="1">
      <c r="A34" s="217" t="s">
        <v>94</v>
      </c>
      <c r="B34" s="548">
        <v>213711</v>
      </c>
      <c r="C34" s="809">
        <v>46014</v>
      </c>
      <c r="D34" s="809">
        <v>259725</v>
      </c>
    </row>
  </sheetData>
  <sheetProtection/>
  <printOptions horizontalCentered="1"/>
  <pageMargins left="0.7874015748031497" right="0.7874015748031497" top="1.4173228346456694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Domaháza Község Önkormányzata kiadási előirányzatai
feladatonként&amp;14
&amp;R&amp;"Times New Roman CE,Félkövér dőlt"&amp;11 7.számú melléklet&amp;"Times New Roman CE,Dőlt"&amp;12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.875" style="283" customWidth="1"/>
    <col min="2" max="2" width="49.625" style="282" customWidth="1"/>
    <col min="3" max="8" width="12.875" style="282" customWidth="1"/>
    <col min="9" max="9" width="13.875" style="282" customWidth="1"/>
    <col min="10" max="16384" width="9.375" style="282" customWidth="1"/>
  </cols>
  <sheetData>
    <row r="1" ht="33.75" customHeight="1" thickBot="1">
      <c r="I1" s="342" t="s">
        <v>88</v>
      </c>
    </row>
    <row r="2" spans="1:9" s="343" customFormat="1" ht="26.25" customHeight="1">
      <c r="A2" s="848" t="s">
        <v>112</v>
      </c>
      <c r="B2" s="843" t="s">
        <v>178</v>
      </c>
      <c r="C2" s="848" t="s">
        <v>179</v>
      </c>
      <c r="D2" s="848" t="s">
        <v>533</v>
      </c>
      <c r="E2" s="845" t="s">
        <v>111</v>
      </c>
      <c r="F2" s="846"/>
      <c r="G2" s="846"/>
      <c r="H2" s="847"/>
      <c r="I2" s="843" t="s">
        <v>39</v>
      </c>
    </row>
    <row r="3" spans="1:9" s="347" customFormat="1" ht="32.25" customHeight="1" thickBot="1">
      <c r="A3" s="849"/>
      <c r="B3" s="844"/>
      <c r="C3" s="844"/>
      <c r="D3" s="849"/>
      <c r="E3" s="344" t="s">
        <v>407</v>
      </c>
      <c r="F3" s="345" t="s">
        <v>440</v>
      </c>
      <c r="G3" s="345" t="s">
        <v>534</v>
      </c>
      <c r="H3" s="346" t="s">
        <v>535</v>
      </c>
      <c r="I3" s="844"/>
    </row>
    <row r="4" spans="1:9" s="353" customFormat="1" ht="12.75" customHeight="1" thickBot="1">
      <c r="A4" s="348">
        <v>1</v>
      </c>
      <c r="B4" s="349">
        <v>2</v>
      </c>
      <c r="C4" s="350">
        <v>3</v>
      </c>
      <c r="D4" s="349">
        <v>4</v>
      </c>
      <c r="E4" s="348">
        <v>5</v>
      </c>
      <c r="F4" s="350">
        <v>6</v>
      </c>
      <c r="G4" s="350">
        <v>7</v>
      </c>
      <c r="H4" s="351">
        <v>8</v>
      </c>
      <c r="I4" s="352" t="s">
        <v>180</v>
      </c>
    </row>
    <row r="5" spans="1:9" ht="19.5" customHeight="1" thickBot="1">
      <c r="A5" s="354" t="s">
        <v>3</v>
      </c>
      <c r="B5" s="355" t="s">
        <v>113</v>
      </c>
      <c r="C5" s="356"/>
      <c r="D5" s="357">
        <f>SUM(D6:D7)</f>
        <v>1346</v>
      </c>
      <c r="E5" s="358">
        <f>SUM(E6:E7)</f>
        <v>6212</v>
      </c>
      <c r="F5" s="359">
        <f>SUM(F6:F7)</f>
        <v>6053</v>
      </c>
      <c r="G5" s="359">
        <f>SUM(G6:G7)</f>
        <v>0</v>
      </c>
      <c r="H5" s="360">
        <f>SUM(H6:H7)</f>
        <v>0</v>
      </c>
      <c r="I5" s="361">
        <f aca="true" t="shared" si="0" ref="I5:I16">SUM(D5:H5)</f>
        <v>13611</v>
      </c>
    </row>
    <row r="6" spans="1:9" ht="19.5" customHeight="1">
      <c r="A6" s="362" t="s">
        <v>4</v>
      </c>
      <c r="B6" s="363" t="s">
        <v>683</v>
      </c>
      <c r="C6" s="364">
        <v>2008</v>
      </c>
      <c r="D6" s="365"/>
      <c r="E6" s="366">
        <v>4566</v>
      </c>
      <c r="F6" s="176">
        <v>5434</v>
      </c>
      <c r="G6" s="176"/>
      <c r="H6" s="119"/>
      <c r="I6" s="367">
        <f t="shared" si="0"/>
        <v>10000</v>
      </c>
    </row>
    <row r="7" spans="1:9" ht="19.5" customHeight="1" thickBot="1">
      <c r="A7" s="362" t="s">
        <v>5</v>
      </c>
      <c r="B7" s="363" t="s">
        <v>684</v>
      </c>
      <c r="C7" s="364">
        <v>2008</v>
      </c>
      <c r="D7" s="365">
        <v>1346</v>
      </c>
      <c r="E7" s="366">
        <v>1646</v>
      </c>
      <c r="F7" s="176">
        <v>619</v>
      </c>
      <c r="G7" s="176"/>
      <c r="H7" s="119"/>
      <c r="I7" s="367">
        <f t="shared" si="0"/>
        <v>3611</v>
      </c>
    </row>
    <row r="8" spans="1:9" ht="25.5" customHeight="1" thickBot="1">
      <c r="A8" s="354" t="s">
        <v>6</v>
      </c>
      <c r="B8" s="368" t="s">
        <v>115</v>
      </c>
      <c r="C8" s="369"/>
      <c r="D8" s="357">
        <f>SUM(D9:D10)</f>
        <v>3925</v>
      </c>
      <c r="E8" s="358">
        <f>SUM(E9:E10)</f>
        <v>1646</v>
      </c>
      <c r="F8" s="359">
        <f>SUM(F9:F10)</f>
        <v>2096</v>
      </c>
      <c r="G8" s="359">
        <f>SUM(G9:G10)</f>
        <v>2096</v>
      </c>
      <c r="H8" s="360">
        <f>SUM(H9:H10)</f>
        <v>9673</v>
      </c>
      <c r="I8" s="361">
        <f t="shared" si="0"/>
        <v>19436</v>
      </c>
    </row>
    <row r="9" spans="1:9" ht="19.5" customHeight="1">
      <c r="A9" s="362" t="s">
        <v>7</v>
      </c>
      <c r="B9" s="363" t="s">
        <v>683</v>
      </c>
      <c r="C9" s="364" t="s">
        <v>686</v>
      </c>
      <c r="D9" s="365">
        <v>3225</v>
      </c>
      <c r="E9" s="366">
        <v>1196</v>
      </c>
      <c r="F9" s="176">
        <v>1196</v>
      </c>
      <c r="G9" s="176">
        <v>1196</v>
      </c>
      <c r="H9" s="119">
        <v>6173</v>
      </c>
      <c r="I9" s="367">
        <f t="shared" si="0"/>
        <v>12986</v>
      </c>
    </row>
    <row r="10" spans="1:9" ht="19.5" customHeight="1" thickBot="1">
      <c r="A10" s="362" t="s">
        <v>8</v>
      </c>
      <c r="B10" s="370" t="s">
        <v>684</v>
      </c>
      <c r="C10" s="364" t="s">
        <v>686</v>
      </c>
      <c r="D10" s="365">
        <v>700</v>
      </c>
      <c r="E10" s="366">
        <v>450</v>
      </c>
      <c r="F10" s="176">
        <v>900</v>
      </c>
      <c r="G10" s="176">
        <v>900</v>
      </c>
      <c r="H10" s="119">
        <v>3500</v>
      </c>
      <c r="I10" s="367">
        <f t="shared" si="0"/>
        <v>6450</v>
      </c>
    </row>
    <row r="11" spans="1:9" ht="19.5" customHeight="1" thickBot="1">
      <c r="A11" s="354" t="s">
        <v>9</v>
      </c>
      <c r="B11" s="368" t="s">
        <v>403</v>
      </c>
      <c r="C11" s="369"/>
      <c r="D11" s="357">
        <f>SUM(D12:D12)</f>
        <v>3000</v>
      </c>
      <c r="E11" s="358">
        <f>SUM(E12:E12)</f>
        <v>500</v>
      </c>
      <c r="F11" s="359">
        <f>SUM(F12:F12)</f>
        <v>1000</v>
      </c>
      <c r="G11" s="359">
        <f>SUM(G12:G12)</f>
        <v>0</v>
      </c>
      <c r="H11" s="360">
        <f>SUM(H12:H12)</f>
        <v>0</v>
      </c>
      <c r="I11" s="361">
        <f t="shared" si="0"/>
        <v>4500</v>
      </c>
    </row>
    <row r="12" spans="1:9" ht="19.5" customHeight="1" thickBot="1">
      <c r="A12" s="362" t="s">
        <v>10</v>
      </c>
      <c r="B12" s="363" t="s">
        <v>685</v>
      </c>
      <c r="C12" s="364">
        <v>2006</v>
      </c>
      <c r="D12" s="365">
        <v>3000</v>
      </c>
      <c r="E12" s="366">
        <v>500</v>
      </c>
      <c r="F12" s="176">
        <v>1000</v>
      </c>
      <c r="G12" s="176"/>
      <c r="H12" s="119"/>
      <c r="I12" s="367">
        <f t="shared" si="0"/>
        <v>4500</v>
      </c>
    </row>
    <row r="13" spans="1:10" ht="19.5" customHeight="1" thickBot="1">
      <c r="A13" s="354" t="s">
        <v>11</v>
      </c>
      <c r="B13" s="368" t="s">
        <v>404</v>
      </c>
      <c r="C13" s="369"/>
      <c r="D13" s="357">
        <f>SUM(D14:D14)</f>
        <v>0</v>
      </c>
      <c r="E13" s="358">
        <f>SUM(E14:E14)</f>
        <v>0</v>
      </c>
      <c r="F13" s="359">
        <f>SUM(F14:F14)</f>
        <v>0</v>
      </c>
      <c r="G13" s="359">
        <f>SUM(G14:G14)</f>
        <v>0</v>
      </c>
      <c r="H13" s="360">
        <f>SUM(H14:H14)</f>
        <v>0</v>
      </c>
      <c r="I13" s="361">
        <f t="shared" si="0"/>
        <v>0</v>
      </c>
      <c r="J13" s="371"/>
    </row>
    <row r="14" spans="1:9" ht="19.5" customHeight="1" thickBot="1">
      <c r="A14" s="372" t="s">
        <v>12</v>
      </c>
      <c r="B14" s="373" t="s">
        <v>114</v>
      </c>
      <c r="C14" s="374"/>
      <c r="D14" s="375"/>
      <c r="E14" s="376"/>
      <c r="F14" s="177"/>
      <c r="G14" s="177"/>
      <c r="H14" s="129"/>
      <c r="I14" s="377">
        <f t="shared" si="0"/>
        <v>0</v>
      </c>
    </row>
    <row r="15" spans="1:9" ht="19.5" customHeight="1" thickBot="1">
      <c r="A15" s="354" t="s">
        <v>13</v>
      </c>
      <c r="B15" s="378" t="s">
        <v>336</v>
      </c>
      <c r="C15" s="369"/>
      <c r="D15" s="379">
        <f>SUM(D16:D16)</f>
        <v>0</v>
      </c>
      <c r="E15" s="380">
        <f>SUM(E16:E16)</f>
        <v>0</v>
      </c>
      <c r="F15" s="381">
        <f>SUM(F16:F16)</f>
        <v>0</v>
      </c>
      <c r="G15" s="381">
        <f>SUM(G16:G16)</f>
        <v>0</v>
      </c>
      <c r="H15" s="382">
        <f>SUM(H16:H16)</f>
        <v>0</v>
      </c>
      <c r="I15" s="361">
        <f t="shared" si="0"/>
        <v>0</v>
      </c>
    </row>
    <row r="16" spans="1:9" ht="19.5" customHeight="1" thickBot="1">
      <c r="A16" s="383" t="s">
        <v>14</v>
      </c>
      <c r="B16" s="384" t="s">
        <v>114</v>
      </c>
      <c r="C16" s="385"/>
      <c r="D16" s="386"/>
      <c r="E16" s="387"/>
      <c r="F16" s="388"/>
      <c r="G16" s="388"/>
      <c r="H16" s="126"/>
      <c r="I16" s="389">
        <f t="shared" si="0"/>
        <v>0</v>
      </c>
    </row>
    <row r="17" spans="1:9" ht="19.5" customHeight="1" thickBot="1">
      <c r="A17" s="841" t="s">
        <v>392</v>
      </c>
      <c r="B17" s="842"/>
      <c r="C17" s="549"/>
      <c r="D17" s="357">
        <f>D5+D8+D11+D13+D15</f>
        <v>8271</v>
      </c>
      <c r="E17" s="358">
        <f>E5+E8+E11+E13+E15</f>
        <v>8358</v>
      </c>
      <c r="F17" s="359">
        <f>F5+F8+F11+F13+F15</f>
        <v>9149</v>
      </c>
      <c r="G17" s="359">
        <f>G5+G8+G11+G13+G15</f>
        <v>2096</v>
      </c>
      <c r="H17" s="360">
        <f>H5+H8+H11+H13+H15</f>
        <v>9673</v>
      </c>
      <c r="I17" s="361">
        <f>SUM(D17:H17)</f>
        <v>37547</v>
      </c>
    </row>
  </sheetData>
  <sheetProtection/>
  <mergeCells count="7">
    <mergeCell ref="A17:B17"/>
    <mergeCell ref="I2:I3"/>
    <mergeCell ref="E2:H2"/>
    <mergeCell ref="A2:A3"/>
    <mergeCell ref="B2:B3"/>
    <mergeCell ref="C2:C3"/>
    <mergeCell ref="D2:D3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CE,Félkövér"&amp;12Többéves kihatással járó döntésekből származó kötelezettségek
célok szerint, évenkénti bontásban&amp;R&amp;"Times New Roman CE,Félkövér dőlt"&amp;11 8.számú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6.875" style="283" customWidth="1"/>
    <col min="2" max="2" width="49.625" style="282" customWidth="1"/>
    <col min="3" max="4" width="14.50390625" style="282" customWidth="1"/>
    <col min="5" max="5" width="12.875" style="282" customWidth="1"/>
    <col min="6" max="6" width="13.875" style="282" customWidth="1"/>
    <col min="7" max="7" width="15.50390625" style="282" customWidth="1"/>
    <col min="8" max="8" width="16.875" style="282" customWidth="1"/>
    <col min="9" max="16384" width="9.375" style="282" customWidth="1"/>
  </cols>
  <sheetData>
    <row r="1" spans="1:8" s="391" customFormat="1" ht="15.75" thickBot="1">
      <c r="A1" s="390"/>
      <c r="H1" s="284" t="s">
        <v>88</v>
      </c>
    </row>
    <row r="2" spans="1:8" s="343" customFormat="1" ht="26.25" customHeight="1">
      <c r="A2" s="848" t="s">
        <v>112</v>
      </c>
      <c r="B2" s="843" t="s">
        <v>118</v>
      </c>
      <c r="C2" s="848" t="s">
        <v>181</v>
      </c>
      <c r="D2" s="848" t="s">
        <v>182</v>
      </c>
      <c r="E2" s="392" t="s">
        <v>117</v>
      </c>
      <c r="F2" s="393"/>
      <c r="G2" s="393"/>
      <c r="H2" s="394"/>
    </row>
    <row r="3" spans="1:8" s="347" customFormat="1" ht="32.25" customHeight="1" thickBot="1">
      <c r="A3" s="849"/>
      <c r="B3" s="844"/>
      <c r="C3" s="844"/>
      <c r="D3" s="849"/>
      <c r="E3" s="344" t="s">
        <v>407</v>
      </c>
      <c r="F3" s="345" t="s">
        <v>440</v>
      </c>
      <c r="G3" s="345" t="s">
        <v>534</v>
      </c>
      <c r="H3" s="346" t="s">
        <v>535</v>
      </c>
    </row>
    <row r="4" spans="1:8" s="353" customFormat="1" ht="12.75" customHeight="1" thickBot="1">
      <c r="A4" s="348">
        <v>1</v>
      </c>
      <c r="B4" s="349">
        <v>2</v>
      </c>
      <c r="C4" s="349">
        <v>3</v>
      </c>
      <c r="D4" s="350">
        <v>4</v>
      </c>
      <c r="E4" s="348">
        <v>5</v>
      </c>
      <c r="F4" s="350">
        <v>6</v>
      </c>
      <c r="G4" s="350">
        <v>7</v>
      </c>
      <c r="H4" s="351">
        <v>8</v>
      </c>
    </row>
    <row r="5" spans="1:8" ht="19.5" customHeight="1" thickBot="1">
      <c r="A5" s="354" t="s">
        <v>3</v>
      </c>
      <c r="B5" s="355" t="s">
        <v>119</v>
      </c>
      <c r="C5" s="395"/>
      <c r="D5" s="396"/>
      <c r="E5" s="397">
        <f>SUM(E6:E9)</f>
        <v>0</v>
      </c>
      <c r="F5" s="398">
        <f>SUM(F6:F9)</f>
        <v>0</v>
      </c>
      <c r="G5" s="398">
        <f>SUM(G6:G9)</f>
        <v>0</v>
      </c>
      <c r="H5" s="341">
        <f>SUM(H6:H9)</f>
        <v>0</v>
      </c>
    </row>
    <row r="6" spans="1:8" ht="19.5" customHeight="1">
      <c r="A6" s="362" t="s">
        <v>4</v>
      </c>
      <c r="B6" s="363" t="s">
        <v>633</v>
      </c>
      <c r="C6" s="399"/>
      <c r="D6" s="364"/>
      <c r="E6" s="366"/>
      <c r="F6" s="176"/>
      <c r="G6" s="176"/>
      <c r="H6" s="119"/>
    </row>
    <row r="7" spans="1:8" ht="19.5" customHeight="1">
      <c r="A7" s="362" t="s">
        <v>5</v>
      </c>
      <c r="B7" s="363" t="s">
        <v>114</v>
      </c>
      <c r="C7" s="399"/>
      <c r="D7" s="364"/>
      <c r="E7" s="366"/>
      <c r="F7" s="176"/>
      <c r="G7" s="176"/>
      <c r="H7" s="119"/>
    </row>
    <row r="8" spans="1:8" ht="19.5" customHeight="1">
      <c r="A8" s="362" t="s">
        <v>6</v>
      </c>
      <c r="B8" s="363" t="s">
        <v>114</v>
      </c>
      <c r="C8" s="399"/>
      <c r="D8" s="364"/>
      <c r="E8" s="366"/>
      <c r="F8" s="176"/>
      <c r="G8" s="176"/>
      <c r="H8" s="119"/>
    </row>
    <row r="9" spans="1:8" ht="19.5" customHeight="1" thickBot="1">
      <c r="A9" s="362" t="s">
        <v>7</v>
      </c>
      <c r="B9" s="363" t="s">
        <v>114</v>
      </c>
      <c r="C9" s="399"/>
      <c r="D9" s="364"/>
      <c r="E9" s="366"/>
      <c r="F9" s="176"/>
      <c r="G9" s="176"/>
      <c r="H9" s="119"/>
    </row>
    <row r="10" spans="1:8" ht="19.5" customHeight="1" thickBot="1">
      <c r="A10" s="354" t="s">
        <v>8</v>
      </c>
      <c r="B10" s="355" t="s">
        <v>120</v>
      </c>
      <c r="C10" s="395"/>
      <c r="D10" s="396"/>
      <c r="E10" s="397">
        <f>SUM(E11:E14)</f>
        <v>0</v>
      </c>
      <c r="F10" s="398">
        <f>SUM(F11:F14)</f>
        <v>0</v>
      </c>
      <c r="G10" s="398">
        <f>SUM(G11:G14)</f>
        <v>0</v>
      </c>
      <c r="H10" s="341">
        <f>SUM(H11:H14)</f>
        <v>0</v>
      </c>
    </row>
    <row r="11" spans="1:8" ht="19.5" customHeight="1">
      <c r="A11" s="362" t="s">
        <v>9</v>
      </c>
      <c r="B11" s="363" t="s">
        <v>114</v>
      </c>
      <c r="C11" s="399"/>
      <c r="D11" s="364"/>
      <c r="E11" s="366"/>
      <c r="F11" s="176"/>
      <c r="G11" s="176"/>
      <c r="H11" s="119"/>
    </row>
    <row r="12" spans="1:8" ht="19.5" customHeight="1">
      <c r="A12" s="362" t="s">
        <v>10</v>
      </c>
      <c r="B12" s="363" t="s">
        <v>114</v>
      </c>
      <c r="C12" s="399"/>
      <c r="D12" s="364"/>
      <c r="E12" s="366"/>
      <c r="F12" s="176"/>
      <c r="G12" s="176"/>
      <c r="H12" s="119"/>
    </row>
    <row r="13" spans="1:8" ht="19.5" customHeight="1">
      <c r="A13" s="362" t="s">
        <v>11</v>
      </c>
      <c r="B13" s="363" t="s">
        <v>114</v>
      </c>
      <c r="C13" s="399"/>
      <c r="D13" s="364"/>
      <c r="E13" s="366"/>
      <c r="F13" s="176"/>
      <c r="G13" s="176"/>
      <c r="H13" s="119"/>
    </row>
    <row r="14" spans="1:8" ht="19.5" customHeight="1" thickBot="1">
      <c r="A14" s="362" t="s">
        <v>12</v>
      </c>
      <c r="B14" s="363" t="s">
        <v>114</v>
      </c>
      <c r="C14" s="399"/>
      <c r="D14" s="364"/>
      <c r="E14" s="366"/>
      <c r="F14" s="176"/>
      <c r="G14" s="176"/>
      <c r="H14" s="119"/>
    </row>
    <row r="15" spans="1:8" ht="19.5" customHeight="1" thickBot="1">
      <c r="A15" s="354" t="s">
        <v>13</v>
      </c>
      <c r="B15" s="400" t="s">
        <v>116</v>
      </c>
      <c r="C15" s="550"/>
      <c r="D15" s="551"/>
      <c r="E15" s="397">
        <f>E5+E10</f>
        <v>0</v>
      </c>
      <c r="F15" s="398">
        <f>F5+F10</f>
        <v>0</v>
      </c>
      <c r="G15" s="398">
        <f>G5+G10</f>
        <v>0</v>
      </c>
      <c r="H15" s="341">
        <f>H5+H10</f>
        <v>0</v>
      </c>
    </row>
    <row r="16" ht="19.5" customHeight="1"/>
  </sheetData>
  <sheetProtection sheet="1" objects="1" scenarios="1"/>
  <mergeCells count="4">
    <mergeCell ref="A2:A3"/>
    <mergeCell ref="B2:B3"/>
    <mergeCell ref="C2:C3"/>
    <mergeCell ref="D2:D3"/>
  </mergeCells>
  <printOptions horizontalCentered="1"/>
  <pageMargins left="0.7874015748031497" right="0.7874015748031497" top="1.37795275590551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CE,Félkövér"&amp;12Az önkormányzat által nyújtott hitel és kölcsön alakulása
 lejárat és eszközök szerinti bontásban&amp;R&amp;"Times New Roman CE,Félkövér dőlt"&amp;11 9.számú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5.875" style="416" customWidth="1"/>
    <col min="2" max="2" width="54.875" style="15" customWidth="1"/>
    <col min="3" max="4" width="17.625" style="15" customWidth="1"/>
    <col min="5" max="16384" width="9.375" style="15" customWidth="1"/>
  </cols>
  <sheetData>
    <row r="1" spans="1:4" s="391" customFormat="1" ht="15.75" thickBot="1">
      <c r="A1" s="390"/>
      <c r="D1" s="284" t="s">
        <v>88</v>
      </c>
    </row>
    <row r="2" spans="1:4" s="404" customFormat="1" ht="48" customHeight="1" thickBot="1">
      <c r="A2" s="401" t="s">
        <v>1</v>
      </c>
      <c r="B2" s="402" t="s">
        <v>2</v>
      </c>
      <c r="C2" s="402" t="s">
        <v>121</v>
      </c>
      <c r="D2" s="403" t="s">
        <v>122</v>
      </c>
    </row>
    <row r="3" spans="1:4" s="404" customFormat="1" ht="13.5" customHeight="1" thickBot="1">
      <c r="A3" s="210">
        <v>1</v>
      </c>
      <c r="B3" s="159">
        <v>2</v>
      </c>
      <c r="C3" s="159">
        <v>3</v>
      </c>
      <c r="D3" s="211">
        <v>4</v>
      </c>
    </row>
    <row r="4" spans="1:4" ht="18" customHeight="1">
      <c r="A4" s="657" t="s">
        <v>3</v>
      </c>
      <c r="B4" s="655" t="s">
        <v>544</v>
      </c>
      <c r="C4" s="653"/>
      <c r="D4" s="405"/>
    </row>
    <row r="5" spans="1:4" ht="18" customHeight="1">
      <c r="A5" s="406" t="s">
        <v>4</v>
      </c>
      <c r="B5" s="656" t="s">
        <v>545</v>
      </c>
      <c r="C5" s="654"/>
      <c r="D5" s="408"/>
    </row>
    <row r="6" spans="1:4" ht="18" customHeight="1">
      <c r="A6" s="406" t="s">
        <v>5</v>
      </c>
      <c r="B6" s="656" t="s">
        <v>314</v>
      </c>
      <c r="C6" s="654"/>
      <c r="D6" s="408"/>
    </row>
    <row r="7" spans="1:4" ht="18" customHeight="1">
      <c r="A7" s="406" t="s">
        <v>6</v>
      </c>
      <c r="B7" s="656" t="s">
        <v>315</v>
      </c>
      <c r="C7" s="654"/>
      <c r="D7" s="408"/>
    </row>
    <row r="8" spans="1:4" ht="18" customHeight="1">
      <c r="A8" s="406" t="s">
        <v>7</v>
      </c>
      <c r="B8" s="656" t="s">
        <v>536</v>
      </c>
      <c r="C8" s="654"/>
      <c r="D8" s="408"/>
    </row>
    <row r="9" spans="1:4" ht="18" customHeight="1">
      <c r="A9" s="406" t="s">
        <v>8</v>
      </c>
      <c r="B9" s="656" t="s">
        <v>537</v>
      </c>
      <c r="C9" s="654"/>
      <c r="D9" s="408"/>
    </row>
    <row r="10" spans="1:4" ht="18" customHeight="1">
      <c r="A10" s="406" t="s">
        <v>9</v>
      </c>
      <c r="B10" s="658" t="s">
        <v>538</v>
      </c>
      <c r="C10" s="654"/>
      <c r="D10" s="408"/>
    </row>
    <row r="11" spans="1:4" ht="18" customHeight="1">
      <c r="A11" s="406" t="s">
        <v>10</v>
      </c>
      <c r="B11" s="658" t="s">
        <v>539</v>
      </c>
      <c r="C11" s="654"/>
      <c r="D11" s="408"/>
    </row>
    <row r="12" spans="1:4" ht="18" customHeight="1">
      <c r="A12" s="406" t="s">
        <v>11</v>
      </c>
      <c r="B12" s="658" t="s">
        <v>540</v>
      </c>
      <c r="C12" s="654">
        <v>62</v>
      </c>
      <c r="D12" s="408">
        <v>62</v>
      </c>
    </row>
    <row r="13" spans="1:4" ht="18" customHeight="1">
      <c r="A13" s="406" t="s">
        <v>12</v>
      </c>
      <c r="B13" s="658" t="s">
        <v>541</v>
      </c>
      <c r="C13" s="654"/>
      <c r="D13" s="408"/>
    </row>
    <row r="14" spans="1:4" ht="18" customHeight="1">
      <c r="A14" s="406" t="s">
        <v>13</v>
      </c>
      <c r="B14" s="658" t="s">
        <v>542</v>
      </c>
      <c r="C14" s="654"/>
      <c r="D14" s="408"/>
    </row>
    <row r="15" spans="1:4" ht="22.5" customHeight="1">
      <c r="A15" s="406" t="s">
        <v>14</v>
      </c>
      <c r="B15" s="658" t="s">
        <v>543</v>
      </c>
      <c r="C15" s="654"/>
      <c r="D15" s="408"/>
    </row>
    <row r="16" spans="1:4" ht="18" customHeight="1">
      <c r="A16" s="406" t="s">
        <v>15</v>
      </c>
      <c r="B16" s="656" t="s">
        <v>316</v>
      </c>
      <c r="C16" s="654">
        <v>139</v>
      </c>
      <c r="D16" s="408">
        <v>66</v>
      </c>
    </row>
    <row r="17" spans="1:4" ht="18" customHeight="1">
      <c r="A17" s="406" t="s">
        <v>16</v>
      </c>
      <c r="B17" s="656" t="s">
        <v>317</v>
      </c>
      <c r="C17" s="654"/>
      <c r="D17" s="408"/>
    </row>
    <row r="18" spans="1:4" ht="18" customHeight="1">
      <c r="A18" s="406" t="s">
        <v>17</v>
      </c>
      <c r="B18" s="656" t="s">
        <v>318</v>
      </c>
      <c r="C18" s="654"/>
      <c r="D18" s="408"/>
    </row>
    <row r="19" spans="1:4" ht="18" customHeight="1">
      <c r="A19" s="406" t="s">
        <v>18</v>
      </c>
      <c r="B19" s="656" t="s">
        <v>319</v>
      </c>
      <c r="C19" s="654"/>
      <c r="D19" s="408"/>
    </row>
    <row r="20" spans="1:4" ht="18" customHeight="1">
      <c r="A20" s="406" t="s">
        <v>19</v>
      </c>
      <c r="B20" s="656" t="s">
        <v>320</v>
      </c>
      <c r="C20" s="654"/>
      <c r="D20" s="408"/>
    </row>
    <row r="21" spans="1:4" ht="18" customHeight="1">
      <c r="A21" s="406" t="s">
        <v>20</v>
      </c>
      <c r="B21" s="582" t="s">
        <v>692</v>
      </c>
      <c r="C21" s="407">
        <v>1617</v>
      </c>
      <c r="D21" s="408">
        <v>1617</v>
      </c>
    </row>
    <row r="22" spans="1:4" ht="18" customHeight="1">
      <c r="A22" s="406" t="s">
        <v>21</v>
      </c>
      <c r="B22" s="409"/>
      <c r="C22" s="407"/>
      <c r="D22" s="408"/>
    </row>
    <row r="23" spans="1:4" ht="18" customHeight="1">
      <c r="A23" s="406" t="s">
        <v>22</v>
      </c>
      <c r="B23" s="409"/>
      <c r="C23" s="407"/>
      <c r="D23" s="408"/>
    </row>
    <row r="24" spans="1:4" ht="18" customHeight="1">
      <c r="A24" s="406" t="s">
        <v>23</v>
      </c>
      <c r="B24" s="409"/>
      <c r="C24" s="407"/>
      <c r="D24" s="408"/>
    </row>
    <row r="25" spans="1:4" ht="18" customHeight="1">
      <c r="A25" s="406" t="s">
        <v>24</v>
      </c>
      <c r="B25" s="409"/>
      <c r="C25" s="407"/>
      <c r="D25" s="408"/>
    </row>
    <row r="26" spans="1:4" ht="18" customHeight="1">
      <c r="A26" s="406" t="s">
        <v>25</v>
      </c>
      <c r="B26" s="409"/>
      <c r="C26" s="407"/>
      <c r="D26" s="408"/>
    </row>
    <row r="27" spans="1:4" ht="18" customHeight="1">
      <c r="A27" s="406" t="s">
        <v>26</v>
      </c>
      <c r="B27" s="409"/>
      <c r="C27" s="407"/>
      <c r="D27" s="408"/>
    </row>
    <row r="28" spans="1:4" ht="18" customHeight="1">
      <c r="A28" s="406" t="s">
        <v>27</v>
      </c>
      <c r="B28" s="409"/>
      <c r="C28" s="407"/>
      <c r="D28" s="408"/>
    </row>
    <row r="29" spans="1:4" ht="18" customHeight="1" thickBot="1">
      <c r="A29" s="659" t="s">
        <v>28</v>
      </c>
      <c r="B29" s="410"/>
      <c r="C29" s="411"/>
      <c r="D29" s="412"/>
    </row>
    <row r="30" spans="1:4" ht="18" customHeight="1" thickBot="1">
      <c r="A30" s="214" t="s">
        <v>29</v>
      </c>
      <c r="B30" s="218" t="s">
        <v>43</v>
      </c>
      <c r="C30" s="413">
        <f>SUM(C4:C29)</f>
        <v>1818</v>
      </c>
      <c r="D30" s="414">
        <f>SUM(D4:D29)</f>
        <v>1745</v>
      </c>
    </row>
    <row r="31" spans="1:4" ht="8.25" customHeight="1">
      <c r="A31" s="415"/>
      <c r="B31" s="850"/>
      <c r="C31" s="850"/>
      <c r="D31" s="850"/>
    </row>
  </sheetData>
  <sheetProtection sheet="1" objects="1" scenarios="1"/>
  <mergeCells count="1">
    <mergeCell ref="B31:D31"/>
  </mergeCells>
  <printOptions horizontalCentered="1"/>
  <pageMargins left="0.7874015748031497" right="0.7874015748031497" top="1.6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CE,Dőlt"&amp;11 &amp;"Times New Roman CE,Félkövér dőlt"10. sz. melléklet&amp;"Times New Roman CE,Dőlt"&amp;12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B42" sqref="B42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3:4" ht="15.75" thickBot="1">
      <c r="C1" s="851"/>
      <c r="D1" s="851"/>
    </row>
    <row r="2" spans="1:4" ht="42.75" customHeight="1" thickBot="1">
      <c r="A2" s="188" t="s">
        <v>112</v>
      </c>
      <c r="B2" s="189" t="s">
        <v>337</v>
      </c>
      <c r="C2" s="189" t="s">
        <v>338</v>
      </c>
      <c r="D2" s="190" t="s">
        <v>339</v>
      </c>
    </row>
    <row r="3" spans="1:4" ht="15.75" customHeight="1">
      <c r="A3" s="191" t="s">
        <v>3</v>
      </c>
      <c r="B3" s="199" t="s">
        <v>669</v>
      </c>
      <c r="C3" s="199" t="s">
        <v>670</v>
      </c>
      <c r="D3" s="200">
        <v>90</v>
      </c>
    </row>
    <row r="4" spans="1:4" ht="15.75" customHeight="1">
      <c r="A4" s="192" t="s">
        <v>4</v>
      </c>
      <c r="B4" s="201" t="s">
        <v>671</v>
      </c>
      <c r="C4" s="201" t="s">
        <v>672</v>
      </c>
      <c r="D4" s="202">
        <v>10</v>
      </c>
    </row>
    <row r="5" spans="1:4" ht="15.75" customHeight="1">
      <c r="A5" s="192" t="s">
        <v>5</v>
      </c>
      <c r="B5" s="201" t="s">
        <v>673</v>
      </c>
      <c r="C5" s="201" t="s">
        <v>674</v>
      </c>
      <c r="D5" s="202">
        <v>50</v>
      </c>
    </row>
    <row r="6" spans="1:4" ht="15.75" customHeight="1">
      <c r="A6" s="192" t="s">
        <v>6</v>
      </c>
      <c r="B6" s="201" t="s">
        <v>675</v>
      </c>
      <c r="C6" s="201" t="s">
        <v>676</v>
      </c>
      <c r="D6" s="202">
        <v>2500</v>
      </c>
    </row>
    <row r="7" spans="1:4" ht="15.75" customHeight="1">
      <c r="A7" s="192" t="s">
        <v>7</v>
      </c>
      <c r="B7" s="201" t="s">
        <v>677</v>
      </c>
      <c r="C7" s="201" t="s">
        <v>678</v>
      </c>
      <c r="D7" s="202">
        <v>100</v>
      </c>
    </row>
    <row r="8" spans="1:4" ht="15.75" customHeight="1">
      <c r="A8" s="192" t="s">
        <v>8</v>
      </c>
      <c r="B8" s="201" t="s">
        <v>679</v>
      </c>
      <c r="C8" s="201" t="s">
        <v>680</v>
      </c>
      <c r="D8" s="202">
        <v>2317</v>
      </c>
    </row>
    <row r="9" spans="1:4" ht="15.75" customHeight="1">
      <c r="A9" s="192" t="s">
        <v>9</v>
      </c>
      <c r="B9" s="201"/>
      <c r="C9" s="201"/>
      <c r="D9" s="202"/>
    </row>
    <row r="10" spans="1:4" ht="15.75" customHeight="1">
      <c r="A10" s="192" t="s">
        <v>10</v>
      </c>
      <c r="B10" s="201"/>
      <c r="C10" s="201"/>
      <c r="D10" s="202"/>
    </row>
    <row r="11" spans="1:4" ht="15.75" customHeight="1">
      <c r="A11" s="192" t="s">
        <v>11</v>
      </c>
      <c r="B11" s="201"/>
      <c r="C11" s="201"/>
      <c r="D11" s="202"/>
    </row>
    <row r="12" spans="1:4" ht="15.75" customHeight="1">
      <c r="A12" s="192" t="s">
        <v>12</v>
      </c>
      <c r="B12" s="201"/>
      <c r="C12" s="201"/>
      <c r="D12" s="202"/>
    </row>
    <row r="13" spans="1:4" ht="15.75" customHeight="1">
      <c r="A13" s="192" t="s">
        <v>13</v>
      </c>
      <c r="B13" s="201"/>
      <c r="C13" s="201"/>
      <c r="D13" s="202"/>
    </row>
    <row r="14" spans="1:4" ht="15.75" customHeight="1">
      <c r="A14" s="192" t="s">
        <v>14</v>
      </c>
      <c r="B14" s="201"/>
      <c r="C14" s="201"/>
      <c r="D14" s="202"/>
    </row>
    <row r="15" spans="1:4" ht="15.75" customHeight="1">
      <c r="A15" s="192" t="s">
        <v>15</v>
      </c>
      <c r="B15" s="201"/>
      <c r="C15" s="201"/>
      <c r="D15" s="202"/>
    </row>
    <row r="16" spans="1:4" ht="15.75" customHeight="1">
      <c r="A16" s="192" t="s">
        <v>16</v>
      </c>
      <c r="B16" s="201"/>
      <c r="C16" s="201"/>
      <c r="D16" s="202"/>
    </row>
    <row r="17" spans="1:4" ht="15.75" customHeight="1">
      <c r="A17" s="192" t="s">
        <v>17</v>
      </c>
      <c r="B17" s="201"/>
      <c r="C17" s="201"/>
      <c r="D17" s="202"/>
    </row>
    <row r="18" spans="1:4" ht="15.75" customHeight="1">
      <c r="A18" s="192" t="s">
        <v>18</v>
      </c>
      <c r="B18" s="201"/>
      <c r="C18" s="201"/>
      <c r="D18" s="202"/>
    </row>
    <row r="19" spans="1:4" ht="15.75" customHeight="1">
      <c r="A19" s="192" t="s">
        <v>19</v>
      </c>
      <c r="B19" s="201"/>
      <c r="C19" s="201"/>
      <c r="D19" s="202"/>
    </row>
    <row r="20" spans="1:4" ht="15.75" customHeight="1">
      <c r="A20" s="192" t="s">
        <v>20</v>
      </c>
      <c r="B20" s="201"/>
      <c r="C20" s="201"/>
      <c r="D20" s="202"/>
    </row>
    <row r="21" spans="1:4" ht="15.75" customHeight="1">
      <c r="A21" s="192" t="s">
        <v>21</v>
      </c>
      <c r="B21" s="201"/>
      <c r="C21" s="201"/>
      <c r="D21" s="202"/>
    </row>
    <row r="22" spans="1:4" ht="15.75" customHeight="1">
      <c r="A22" s="192" t="s">
        <v>22</v>
      </c>
      <c r="B22" s="201"/>
      <c r="C22" s="201"/>
      <c r="D22" s="202"/>
    </row>
    <row r="23" spans="1:4" ht="15.75" customHeight="1">
      <c r="A23" s="192" t="s">
        <v>23</v>
      </c>
      <c r="B23" s="201"/>
      <c r="C23" s="201"/>
      <c r="D23" s="202"/>
    </row>
    <row r="24" spans="1:4" ht="15.75" customHeight="1">
      <c r="A24" s="192" t="s">
        <v>24</v>
      </c>
      <c r="B24" s="201"/>
      <c r="C24" s="201"/>
      <c r="D24" s="202"/>
    </row>
    <row r="25" spans="1:4" ht="15.75" customHeight="1">
      <c r="A25" s="192" t="s">
        <v>25</v>
      </c>
      <c r="B25" s="201"/>
      <c r="C25" s="201"/>
      <c r="D25" s="202"/>
    </row>
    <row r="26" spans="1:4" ht="15.75" customHeight="1">
      <c r="A26" s="192" t="s">
        <v>26</v>
      </c>
      <c r="B26" s="201"/>
      <c r="C26" s="201"/>
      <c r="D26" s="202"/>
    </row>
    <row r="27" spans="1:4" ht="15.75" customHeight="1">
      <c r="A27" s="192" t="s">
        <v>27</v>
      </c>
      <c r="B27" s="201"/>
      <c r="C27" s="201"/>
      <c r="D27" s="202"/>
    </row>
    <row r="28" spans="1:4" ht="15.75" customHeight="1">
      <c r="A28" s="192" t="s">
        <v>28</v>
      </c>
      <c r="B28" s="201"/>
      <c r="C28" s="201"/>
      <c r="D28" s="202"/>
    </row>
    <row r="29" spans="1:4" ht="15.75" customHeight="1">
      <c r="A29" s="192" t="s">
        <v>29</v>
      </c>
      <c r="B29" s="201"/>
      <c r="C29" s="201"/>
      <c r="D29" s="202"/>
    </row>
    <row r="30" spans="1:4" ht="15.75" customHeight="1">
      <c r="A30" s="192" t="s">
        <v>30</v>
      </c>
      <c r="B30" s="201"/>
      <c r="C30" s="201"/>
      <c r="D30" s="202"/>
    </row>
    <row r="31" spans="1:4" ht="15.75" customHeight="1">
      <c r="A31" s="192" t="s">
        <v>31</v>
      </c>
      <c r="B31" s="201"/>
      <c r="C31" s="201"/>
      <c r="D31" s="202"/>
    </row>
    <row r="32" spans="1:4" ht="15.75" customHeight="1">
      <c r="A32" s="192" t="s">
        <v>340</v>
      </c>
      <c r="B32" s="201"/>
      <c r="C32" s="201"/>
      <c r="D32" s="417"/>
    </row>
    <row r="33" spans="1:4" ht="15.75" customHeight="1">
      <c r="A33" s="192" t="s">
        <v>341</v>
      </c>
      <c r="B33" s="201"/>
      <c r="C33" s="201"/>
      <c r="D33" s="417"/>
    </row>
    <row r="34" spans="1:4" ht="15.75" customHeight="1">
      <c r="A34" s="192" t="s">
        <v>342</v>
      </c>
      <c r="B34" s="201"/>
      <c r="C34" s="201"/>
      <c r="D34" s="417"/>
    </row>
    <row r="35" spans="1:4" ht="15.75" customHeight="1" thickBot="1">
      <c r="A35" s="193" t="s">
        <v>343</v>
      </c>
      <c r="B35" s="203"/>
      <c r="C35" s="203"/>
      <c r="D35" s="418"/>
    </row>
    <row r="36" spans="1:4" ht="15.75" customHeight="1" thickBot="1">
      <c r="A36" s="852" t="s">
        <v>43</v>
      </c>
      <c r="B36" s="853"/>
      <c r="C36" s="168"/>
      <c r="D36" s="419">
        <f>SUM(D3:D35)</f>
        <v>5067</v>
      </c>
    </row>
  </sheetData>
  <sheetProtection sheet="1" objects="1" scenarios="1"/>
  <mergeCells count="2">
    <mergeCell ref="C1:D1"/>
    <mergeCell ref="A36:B36"/>
  </mergeCells>
  <conditionalFormatting sqref="D36">
    <cfRule type="cellIs" priority="1" dxfId="0" operator="equal" stopIfTrue="1">
      <formula>0</formula>
    </cfRule>
  </conditionalFormatting>
  <printOptions horizontalCentered="1"/>
  <pageMargins left="0.7874015748031497" right="0.7874015748031497" top="1.57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K I M U T A T Á S
a 2010. évi céljelleggel nyújtott támogatásokról&amp;R&amp;"Times New Roman CE,Félkövér dőlt"&amp;11 11. 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8.625" style="298" customWidth="1"/>
    <col min="2" max="5" width="13.875" style="298" customWidth="1"/>
    <col min="6" max="16384" width="9.375" style="298" customWidth="1"/>
  </cols>
  <sheetData>
    <row r="1" ht="12.75">
      <c r="B1" s="298" t="s">
        <v>722</v>
      </c>
    </row>
    <row r="2" spans="1:5" ht="15.75">
      <c r="A2" s="420" t="s">
        <v>352</v>
      </c>
      <c r="B2" s="807" t="s">
        <v>723</v>
      </c>
      <c r="C2" s="807"/>
      <c r="D2" s="807"/>
      <c r="E2" s="807"/>
    </row>
    <row r="3" spans="4:5" ht="14.25" thickBot="1">
      <c r="D3" s="808" t="s">
        <v>345</v>
      </c>
      <c r="E3" s="808"/>
    </row>
    <row r="4" spans="1:5" ht="15" customHeight="1" thickBot="1">
      <c r="A4" s="421" t="s">
        <v>344</v>
      </c>
      <c r="B4" s="422" t="s">
        <v>407</v>
      </c>
      <c r="C4" s="422" t="s">
        <v>440</v>
      </c>
      <c r="D4" s="422" t="s">
        <v>441</v>
      </c>
      <c r="E4" s="423" t="s">
        <v>39</v>
      </c>
    </row>
    <row r="5" spans="1:5" ht="12.75">
      <c r="A5" s="424" t="s">
        <v>346</v>
      </c>
      <c r="B5" s="425">
        <v>1137</v>
      </c>
      <c r="C5" s="425"/>
      <c r="D5" s="425"/>
      <c r="E5" s="426">
        <v>1137</v>
      </c>
    </row>
    <row r="6" spans="1:5" ht="12.75">
      <c r="A6" s="427" t="s">
        <v>382</v>
      </c>
      <c r="B6" s="428"/>
      <c r="C6" s="428"/>
      <c r="D6" s="428"/>
      <c r="E6" s="429">
        <v>0</v>
      </c>
    </row>
    <row r="7" spans="1:5" ht="12.75">
      <c r="A7" s="430" t="s">
        <v>347</v>
      </c>
      <c r="B7" s="431">
        <v>21606</v>
      </c>
      <c r="C7" s="431"/>
      <c r="D7" s="431"/>
      <c r="E7" s="432">
        <v>21606</v>
      </c>
    </row>
    <row r="8" spans="1:5" ht="12.75">
      <c r="A8" s="430" t="s">
        <v>400</v>
      </c>
      <c r="B8" s="431"/>
      <c r="C8" s="431"/>
      <c r="D8" s="431"/>
      <c r="E8" s="432">
        <v>0</v>
      </c>
    </row>
    <row r="9" spans="1:5" ht="12.75">
      <c r="A9" s="430" t="s">
        <v>348</v>
      </c>
      <c r="B9" s="431"/>
      <c r="C9" s="431"/>
      <c r="D9" s="431"/>
      <c r="E9" s="432">
        <v>0</v>
      </c>
    </row>
    <row r="10" spans="1:5" ht="12.75">
      <c r="A10" s="430" t="s">
        <v>349</v>
      </c>
      <c r="B10" s="431"/>
      <c r="C10" s="431"/>
      <c r="D10" s="431"/>
      <c r="E10" s="432">
        <v>0</v>
      </c>
    </row>
    <row r="11" spans="1:5" ht="13.5" thickBot="1">
      <c r="A11" s="433"/>
      <c r="B11" s="434"/>
      <c r="C11" s="434"/>
      <c r="D11" s="434"/>
      <c r="E11" s="432">
        <v>0</v>
      </c>
    </row>
    <row r="12" spans="1:5" ht="13.5" thickBot="1">
      <c r="A12" s="435" t="s">
        <v>351</v>
      </c>
      <c r="B12" s="436">
        <v>22743</v>
      </c>
      <c r="C12" s="436">
        <v>0</v>
      </c>
      <c r="D12" s="436">
        <v>0</v>
      </c>
      <c r="E12" s="437">
        <v>22743</v>
      </c>
    </row>
    <row r="13" spans="1:5" ht="13.5" thickBot="1">
      <c r="A13" s="300"/>
      <c r="B13" s="300"/>
      <c r="C13" s="300"/>
      <c r="D13" s="300"/>
      <c r="E13" s="300"/>
    </row>
    <row r="14" spans="1:5" ht="15" customHeight="1" thickBot="1">
      <c r="A14" s="421" t="s">
        <v>350</v>
      </c>
      <c r="B14" s="422" t="s">
        <v>407</v>
      </c>
      <c r="C14" s="422" t="s">
        <v>440</v>
      </c>
      <c r="D14" s="422" t="s">
        <v>441</v>
      </c>
      <c r="E14" s="423" t="s">
        <v>39</v>
      </c>
    </row>
    <row r="15" spans="1:5" ht="12.75">
      <c r="A15" s="424" t="s">
        <v>370</v>
      </c>
      <c r="B15" s="425"/>
      <c r="C15" s="425"/>
      <c r="D15" s="425"/>
      <c r="E15" s="426">
        <v>0</v>
      </c>
    </row>
    <row r="16" spans="1:5" ht="12.75">
      <c r="A16" s="438" t="s">
        <v>371</v>
      </c>
      <c r="B16" s="431">
        <v>22743</v>
      </c>
      <c r="C16" s="431"/>
      <c r="D16" s="431"/>
      <c r="E16" s="432">
        <v>22743</v>
      </c>
    </row>
    <row r="17" spans="1:5" ht="12.75">
      <c r="A17" s="430" t="s">
        <v>372</v>
      </c>
      <c r="B17" s="431"/>
      <c r="C17" s="431"/>
      <c r="D17" s="431"/>
      <c r="E17" s="432">
        <v>0</v>
      </c>
    </row>
    <row r="18" spans="1:5" ht="12.75">
      <c r="A18" s="430" t="s">
        <v>373</v>
      </c>
      <c r="B18" s="431"/>
      <c r="C18" s="431"/>
      <c r="D18" s="431"/>
      <c r="E18" s="432">
        <v>0</v>
      </c>
    </row>
    <row r="19" spans="1:5" ht="12.75">
      <c r="A19" s="439"/>
      <c r="B19" s="431"/>
      <c r="C19" s="431"/>
      <c r="D19" s="431"/>
      <c r="E19" s="432">
        <v>0</v>
      </c>
    </row>
    <row r="20" spans="1:5" ht="12.75">
      <c r="A20" s="439"/>
      <c r="B20" s="431"/>
      <c r="C20" s="431"/>
      <c r="D20" s="431"/>
      <c r="E20" s="432">
        <v>0</v>
      </c>
    </row>
    <row r="21" spans="1:5" ht="13.5" thickBot="1">
      <c r="A21" s="433"/>
      <c r="B21" s="434"/>
      <c r="C21" s="434"/>
      <c r="D21" s="434"/>
      <c r="E21" s="432">
        <v>0</v>
      </c>
    </row>
    <row r="22" spans="1:5" ht="13.5" thickBot="1">
      <c r="A22" s="435" t="s">
        <v>43</v>
      </c>
      <c r="B22" s="436">
        <v>22743</v>
      </c>
      <c r="C22" s="436">
        <v>0</v>
      </c>
      <c r="D22" s="436">
        <v>0</v>
      </c>
      <c r="E22" s="437">
        <v>22743</v>
      </c>
    </row>
    <row r="25" spans="1:5" ht="15.75">
      <c r="A25" s="420" t="s">
        <v>352</v>
      </c>
      <c r="B25" s="807"/>
      <c r="C25" s="807"/>
      <c r="D25" s="807"/>
      <c r="E25" s="807"/>
    </row>
    <row r="26" spans="4:5" ht="14.25" thickBot="1">
      <c r="D26" s="808" t="s">
        <v>345</v>
      </c>
      <c r="E26" s="808"/>
    </row>
    <row r="27" spans="1:5" ht="13.5" thickBot="1">
      <c r="A27" s="421" t="s">
        <v>344</v>
      </c>
      <c r="B27" s="422" t="s">
        <v>407</v>
      </c>
      <c r="C27" s="422" t="s">
        <v>440</v>
      </c>
      <c r="D27" s="422" t="s">
        <v>441</v>
      </c>
      <c r="E27" s="423" t="s">
        <v>39</v>
      </c>
    </row>
    <row r="28" spans="1:5" ht="12.75">
      <c r="A28" s="424" t="s">
        <v>346</v>
      </c>
      <c r="B28" s="425"/>
      <c r="C28" s="425"/>
      <c r="D28" s="425"/>
      <c r="E28" s="426">
        <v>0</v>
      </c>
    </row>
    <row r="29" spans="1:5" ht="12.75">
      <c r="A29" s="427" t="s">
        <v>382</v>
      </c>
      <c r="B29" s="428"/>
      <c r="C29" s="428"/>
      <c r="D29" s="428"/>
      <c r="E29" s="429">
        <v>0</v>
      </c>
    </row>
    <row r="30" spans="1:5" ht="12.75">
      <c r="A30" s="430" t="s">
        <v>347</v>
      </c>
      <c r="B30" s="431"/>
      <c r="C30" s="431"/>
      <c r="D30" s="431"/>
      <c r="E30" s="432">
        <v>0</v>
      </c>
    </row>
    <row r="31" spans="1:5" ht="12.75">
      <c r="A31" s="430" t="s">
        <v>400</v>
      </c>
      <c r="B31" s="431"/>
      <c r="C31" s="431"/>
      <c r="D31" s="431"/>
      <c r="E31" s="432">
        <v>0</v>
      </c>
    </row>
    <row r="32" spans="1:5" ht="12.75">
      <c r="A32" s="430" t="s">
        <v>348</v>
      </c>
      <c r="B32" s="431"/>
      <c r="C32" s="431"/>
      <c r="D32" s="431"/>
      <c r="E32" s="432">
        <v>0</v>
      </c>
    </row>
    <row r="33" spans="1:5" ht="12.75">
      <c r="A33" s="430" t="s">
        <v>349</v>
      </c>
      <c r="B33" s="431"/>
      <c r="C33" s="431"/>
      <c r="D33" s="431"/>
      <c r="E33" s="432">
        <v>0</v>
      </c>
    </row>
    <row r="34" spans="1:5" ht="13.5" thickBot="1">
      <c r="A34" s="433"/>
      <c r="B34" s="434"/>
      <c r="C34" s="434"/>
      <c r="D34" s="434"/>
      <c r="E34" s="432">
        <v>0</v>
      </c>
    </row>
    <row r="35" spans="1:5" ht="13.5" thickBot="1">
      <c r="A35" s="435" t="s">
        <v>351</v>
      </c>
      <c r="B35" s="436">
        <v>0</v>
      </c>
      <c r="C35" s="436">
        <v>0</v>
      </c>
      <c r="D35" s="436">
        <v>0</v>
      </c>
      <c r="E35" s="437">
        <v>0</v>
      </c>
    </row>
    <row r="36" spans="1:5" ht="13.5" thickBot="1">
      <c r="A36" s="300"/>
      <c r="B36" s="300"/>
      <c r="C36" s="300"/>
      <c r="D36" s="300"/>
      <c r="E36" s="300"/>
    </row>
    <row r="37" spans="1:5" ht="13.5" thickBot="1">
      <c r="A37" s="421" t="s">
        <v>350</v>
      </c>
      <c r="B37" s="422" t="s">
        <v>407</v>
      </c>
      <c r="C37" s="422" t="s">
        <v>440</v>
      </c>
      <c r="D37" s="422" t="s">
        <v>441</v>
      </c>
      <c r="E37" s="423" t="s">
        <v>39</v>
      </c>
    </row>
    <row r="38" spans="1:5" ht="12.75">
      <c r="A38" s="424" t="s">
        <v>370</v>
      </c>
      <c r="B38" s="425"/>
      <c r="C38" s="425"/>
      <c r="D38" s="425"/>
      <c r="E38" s="426">
        <v>0</v>
      </c>
    </row>
    <row r="39" spans="1:5" ht="12.75">
      <c r="A39" s="438" t="s">
        <v>371</v>
      </c>
      <c r="B39" s="431"/>
      <c r="C39" s="431"/>
      <c r="D39" s="431"/>
      <c r="E39" s="432">
        <v>0</v>
      </c>
    </row>
    <row r="40" spans="1:5" ht="12.75">
      <c r="A40" s="430" t="s">
        <v>372</v>
      </c>
      <c r="B40" s="431"/>
      <c r="C40" s="431"/>
      <c r="D40" s="431"/>
      <c r="E40" s="432">
        <v>0</v>
      </c>
    </row>
    <row r="41" spans="1:5" ht="12.75">
      <c r="A41" s="430" t="s">
        <v>373</v>
      </c>
      <c r="B41" s="431"/>
      <c r="C41" s="431"/>
      <c r="D41" s="431"/>
      <c r="E41" s="432">
        <v>0</v>
      </c>
    </row>
    <row r="42" spans="1:5" ht="12.75">
      <c r="A42" s="439"/>
      <c r="B42" s="431"/>
      <c r="C42" s="431"/>
      <c r="D42" s="431"/>
      <c r="E42" s="432">
        <v>0</v>
      </c>
    </row>
    <row r="43" spans="1:5" ht="12.75">
      <c r="A43" s="439"/>
      <c r="B43" s="431"/>
      <c r="C43" s="431"/>
      <c r="D43" s="431"/>
      <c r="E43" s="432">
        <v>0</v>
      </c>
    </row>
    <row r="44" spans="1:5" ht="13.5" thickBot="1">
      <c r="A44" s="433"/>
      <c r="B44" s="434"/>
      <c r="C44" s="434"/>
      <c r="D44" s="434"/>
      <c r="E44" s="432">
        <v>0</v>
      </c>
    </row>
    <row r="45" spans="1:5" ht="13.5" thickBot="1">
      <c r="A45" s="435" t="s">
        <v>43</v>
      </c>
      <c r="B45" s="436">
        <v>0</v>
      </c>
      <c r="C45" s="436">
        <v>0</v>
      </c>
      <c r="D45" s="436">
        <v>0</v>
      </c>
      <c r="E45" s="437">
        <v>0</v>
      </c>
    </row>
    <row r="47" spans="1:5" ht="15.75">
      <c r="A47" s="790" t="s">
        <v>546</v>
      </c>
      <c r="B47" s="790"/>
      <c r="C47" s="790"/>
      <c r="D47" s="790"/>
      <c r="E47" s="790"/>
    </row>
    <row r="48" ht="13.5" thickBot="1"/>
    <row r="49" spans="1:8" ht="13.5" thickBot="1">
      <c r="A49" s="795" t="s">
        <v>353</v>
      </c>
      <c r="B49" s="796"/>
      <c r="C49" s="797"/>
      <c r="D49" s="793" t="s">
        <v>401</v>
      </c>
      <c r="E49" s="794"/>
      <c r="H49" s="299"/>
    </row>
    <row r="50" spans="1:5" ht="12.75">
      <c r="A50" s="798"/>
      <c r="B50" s="799"/>
      <c r="C50" s="800"/>
      <c r="D50" s="786"/>
      <c r="E50" s="787"/>
    </row>
    <row r="51" spans="1:5" ht="13.5" thickBot="1">
      <c r="A51" s="801"/>
      <c r="B51" s="802"/>
      <c r="C51" s="803"/>
      <c r="D51" s="788"/>
      <c r="E51" s="789"/>
    </row>
    <row r="52" spans="1:5" ht="13.5" thickBot="1">
      <c r="A52" s="804" t="s">
        <v>43</v>
      </c>
      <c r="B52" s="805"/>
      <c r="C52" s="806"/>
      <c r="D52" s="791">
        <v>0</v>
      </c>
      <c r="E52" s="792"/>
    </row>
  </sheetData>
  <sheetProtection/>
  <conditionalFormatting sqref="E15:E21 B22:E22 E5:E11 B12:E12 E28:E34 B35:E35 E38:E44 B45:E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12. 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95"/>
  <sheetViews>
    <sheetView zoomScale="120" zoomScaleNormal="120" zoomScalePageLayoutView="0" workbookViewId="0" topLeftCell="A68">
      <selection activeCell="D1" sqref="D1"/>
    </sheetView>
  </sheetViews>
  <sheetFormatPr defaultColWidth="9.00390625" defaultRowHeight="12.75"/>
  <cols>
    <col min="1" max="1" width="11.625" style="14" customWidth="1"/>
    <col min="2" max="2" width="12.875" style="15" customWidth="1"/>
    <col min="3" max="3" width="47.375" style="15" customWidth="1"/>
    <col min="4" max="4" width="18.625" style="15" customWidth="1"/>
    <col min="5" max="16384" width="9.375" style="15" customWidth="1"/>
  </cols>
  <sheetData>
    <row r="1" spans="1:4" s="13" customFormat="1" ht="21" customHeight="1" thickBot="1">
      <c r="A1" s="12"/>
      <c r="C1" s="13" t="s">
        <v>726</v>
      </c>
      <c r="D1" s="94"/>
    </row>
    <row r="2" spans="1:6" s="440" customFormat="1" ht="15.75">
      <c r="A2" s="102" t="s">
        <v>44</v>
      </c>
      <c r="B2" s="103"/>
      <c r="C2" s="104" t="s">
        <v>693</v>
      </c>
      <c r="D2" s="105"/>
      <c r="F2" s="440">
        <v>1</v>
      </c>
    </row>
    <row r="3" spans="1:4" s="440" customFormat="1" ht="16.5" thickBot="1">
      <c r="A3" s="106" t="s">
        <v>46</v>
      </c>
      <c r="B3" s="107"/>
      <c r="C3" s="108" t="s">
        <v>47</v>
      </c>
      <c r="D3" s="109" t="s">
        <v>48</v>
      </c>
    </row>
    <row r="4" spans="1:4" s="441" customFormat="1" ht="15.75" customHeight="1" thickBot="1">
      <c r="A4" s="110"/>
      <c r="B4" s="110"/>
      <c r="C4" s="110"/>
      <c r="D4" s="16" t="s">
        <v>49</v>
      </c>
    </row>
    <row r="5" spans="1:6" ht="51">
      <c r="A5" s="98" t="s">
        <v>50</v>
      </c>
      <c r="B5" s="99" t="s">
        <v>322</v>
      </c>
      <c r="C5" s="810" t="s">
        <v>51</v>
      </c>
      <c r="D5" s="260" t="s">
        <v>724</v>
      </c>
      <c r="E5" s="15" t="s">
        <v>700</v>
      </c>
      <c r="F5" s="15" t="s">
        <v>725</v>
      </c>
    </row>
    <row r="6" spans="1:4" ht="13.5" thickBot="1">
      <c r="A6" s="100" t="s">
        <v>53</v>
      </c>
      <c r="B6" s="101"/>
      <c r="C6" s="811"/>
      <c r="D6" s="812"/>
    </row>
    <row r="7" spans="1:4" s="337" customFormat="1" ht="12.75" customHeight="1" thickBot="1">
      <c r="A7" s="210">
        <v>1</v>
      </c>
      <c r="B7" s="159">
        <v>2</v>
      </c>
      <c r="C7" s="159">
        <v>3</v>
      </c>
      <c r="D7" s="211">
        <v>4</v>
      </c>
    </row>
    <row r="8" spans="1:4" s="337" customFormat="1" ht="15.75" customHeight="1" thickBot="1">
      <c r="A8" s="111"/>
      <c r="B8" s="112"/>
      <c r="C8" s="112" t="s">
        <v>54</v>
      </c>
      <c r="D8" s="113"/>
    </row>
    <row r="9" spans="1:6" s="443" customFormat="1" ht="12" customHeight="1" thickBot="1">
      <c r="A9" s="114">
        <v>1</v>
      </c>
      <c r="B9" s="115"/>
      <c r="C9" s="116" t="s">
        <v>310</v>
      </c>
      <c r="D9" s="442">
        <v>13135</v>
      </c>
      <c r="F9" s="443">
        <v>13135</v>
      </c>
    </row>
    <row r="10" spans="1:4" s="444" customFormat="1" ht="12" customHeight="1">
      <c r="A10" s="117"/>
      <c r="B10" s="118">
        <v>1</v>
      </c>
      <c r="C10" s="87" t="s">
        <v>365</v>
      </c>
      <c r="D10" s="119"/>
    </row>
    <row r="11" spans="1:6" s="444" customFormat="1" ht="12" customHeight="1">
      <c r="A11" s="117"/>
      <c r="B11" s="118">
        <v>2</v>
      </c>
      <c r="C11" s="87" t="s">
        <v>272</v>
      </c>
      <c r="D11" s="119">
        <v>13135</v>
      </c>
      <c r="F11" s="444">
        <v>13135</v>
      </c>
    </row>
    <row r="12" spans="1:4" s="444" customFormat="1" ht="12" customHeight="1">
      <c r="A12" s="117"/>
      <c r="B12" s="118">
        <v>3</v>
      </c>
      <c r="C12" s="87" t="s">
        <v>273</v>
      </c>
      <c r="D12" s="119"/>
    </row>
    <row r="13" spans="1:4" s="444" customFormat="1" ht="12" customHeight="1" thickBot="1">
      <c r="A13" s="117"/>
      <c r="B13" s="118">
        <v>4</v>
      </c>
      <c r="C13" s="87" t="s">
        <v>274</v>
      </c>
      <c r="D13" s="119"/>
    </row>
    <row r="14" spans="1:6" s="443" customFormat="1" ht="12" customHeight="1" thickBot="1">
      <c r="A14" s="114">
        <v>2</v>
      </c>
      <c r="B14" s="115"/>
      <c r="C14" s="116" t="s">
        <v>56</v>
      </c>
      <c r="D14" s="445">
        <v>39085</v>
      </c>
      <c r="F14" s="443">
        <v>39085</v>
      </c>
    </row>
    <row r="15" spans="1:4" s="443" customFormat="1" ht="12" customHeight="1">
      <c r="A15" s="120"/>
      <c r="B15" s="121">
        <v>1</v>
      </c>
      <c r="C15" s="122" t="s">
        <v>167</v>
      </c>
      <c r="D15" s="123"/>
    </row>
    <row r="16" spans="1:6" s="443" customFormat="1" ht="12" customHeight="1">
      <c r="A16" s="124"/>
      <c r="B16" s="125">
        <v>2</v>
      </c>
      <c r="C16" s="89" t="s">
        <v>57</v>
      </c>
      <c r="D16" s="126">
        <v>1360</v>
      </c>
      <c r="F16" s="443">
        <v>1360</v>
      </c>
    </row>
    <row r="17" spans="1:6" s="444" customFormat="1" ht="12" customHeight="1">
      <c r="A17" s="117"/>
      <c r="B17" s="118">
        <v>3</v>
      </c>
      <c r="C17" s="87" t="s">
        <v>58</v>
      </c>
      <c r="D17" s="119">
        <v>37725</v>
      </c>
      <c r="F17" s="444">
        <v>37725</v>
      </c>
    </row>
    <row r="18" spans="1:4" s="444" customFormat="1" ht="12" customHeight="1" thickBot="1">
      <c r="A18" s="117"/>
      <c r="B18" s="118">
        <v>4</v>
      </c>
      <c r="C18" s="87" t="s">
        <v>59</v>
      </c>
      <c r="D18" s="119"/>
    </row>
    <row r="19" spans="1:6" s="443" customFormat="1" ht="12" customHeight="1" thickBot="1">
      <c r="A19" s="114">
        <v>3</v>
      </c>
      <c r="B19" s="115"/>
      <c r="C19" s="116" t="s">
        <v>276</v>
      </c>
      <c r="D19" s="445">
        <v>129747</v>
      </c>
      <c r="E19" s="443">
        <v>24408</v>
      </c>
      <c r="F19" s="443">
        <v>154155</v>
      </c>
    </row>
    <row r="20" spans="1:6" s="444" customFormat="1" ht="12" customHeight="1">
      <c r="A20" s="117"/>
      <c r="B20" s="118">
        <v>1</v>
      </c>
      <c r="C20" s="87" t="s">
        <v>62</v>
      </c>
      <c r="D20" s="119">
        <v>37060</v>
      </c>
      <c r="E20" s="444">
        <v>-195</v>
      </c>
      <c r="F20" s="444">
        <v>36865</v>
      </c>
    </row>
    <row r="21" spans="1:6" s="444" customFormat="1" ht="12" customHeight="1">
      <c r="A21" s="117"/>
      <c r="B21" s="118">
        <v>2</v>
      </c>
      <c r="C21" s="87" t="s">
        <v>389</v>
      </c>
      <c r="D21" s="119"/>
      <c r="E21" s="444">
        <v>1411</v>
      </c>
      <c r="F21" s="444">
        <v>1411</v>
      </c>
    </row>
    <row r="22" spans="1:4" s="444" customFormat="1" ht="12" customHeight="1">
      <c r="A22" s="117"/>
      <c r="B22" s="118">
        <v>3</v>
      </c>
      <c r="C22" s="87" t="s">
        <v>176</v>
      </c>
      <c r="D22" s="119"/>
    </row>
    <row r="23" spans="1:4" s="444" customFormat="1" ht="12" customHeight="1">
      <c r="A23" s="117"/>
      <c r="B23" s="118">
        <v>4</v>
      </c>
      <c r="C23" s="87" t="s">
        <v>63</v>
      </c>
      <c r="D23" s="119"/>
    </row>
    <row r="24" spans="1:6" s="444" customFormat="1" ht="12" customHeight="1">
      <c r="A24" s="117"/>
      <c r="B24" s="118">
        <v>5</v>
      </c>
      <c r="C24" s="87" t="s">
        <v>64</v>
      </c>
      <c r="D24" s="119">
        <v>92687</v>
      </c>
      <c r="F24" s="444">
        <v>92687</v>
      </c>
    </row>
    <row r="25" spans="1:4" s="444" customFormat="1" ht="12" customHeight="1">
      <c r="A25" s="117"/>
      <c r="B25" s="118">
        <v>6</v>
      </c>
      <c r="C25" s="87" t="s">
        <v>65</v>
      </c>
      <c r="D25" s="119"/>
    </row>
    <row r="26" spans="1:4" s="444" customFormat="1" ht="12" customHeight="1">
      <c r="A26" s="117"/>
      <c r="B26" s="118">
        <v>7</v>
      </c>
      <c r="C26" s="87" t="s">
        <v>66</v>
      </c>
      <c r="D26" s="119"/>
    </row>
    <row r="27" spans="1:4" s="444" customFormat="1" ht="12" customHeight="1">
      <c r="A27" s="117"/>
      <c r="B27" s="118">
        <v>8</v>
      </c>
      <c r="C27" s="87" t="s">
        <v>390</v>
      </c>
      <c r="D27" s="119"/>
    </row>
    <row r="28" spans="1:6" s="444" customFormat="1" ht="12" customHeight="1" thickBot="1">
      <c r="A28" s="127"/>
      <c r="B28" s="128">
        <v>9</v>
      </c>
      <c r="C28" s="88" t="s">
        <v>391</v>
      </c>
      <c r="D28" s="129"/>
      <c r="E28" s="444">
        <v>23192</v>
      </c>
      <c r="F28" s="444">
        <v>23192</v>
      </c>
    </row>
    <row r="29" spans="1:4" s="443" customFormat="1" ht="12" customHeight="1" thickBot="1">
      <c r="A29" s="114">
        <v>4</v>
      </c>
      <c r="B29" s="115"/>
      <c r="C29" s="116" t="s">
        <v>60</v>
      </c>
      <c r="D29" s="445"/>
    </row>
    <row r="30" spans="1:4" s="444" customFormat="1" ht="12" customHeight="1">
      <c r="A30" s="117"/>
      <c r="B30" s="118">
        <v>1</v>
      </c>
      <c r="C30" s="87" t="s">
        <v>61</v>
      </c>
      <c r="D30" s="119"/>
    </row>
    <row r="31" spans="1:4" s="444" customFormat="1" ht="12" customHeight="1">
      <c r="A31" s="117"/>
      <c r="B31" s="118">
        <v>2</v>
      </c>
      <c r="C31" s="87" t="s">
        <v>165</v>
      </c>
      <c r="D31" s="119"/>
    </row>
    <row r="32" spans="1:4" s="444" customFormat="1" ht="12" customHeight="1" thickBot="1">
      <c r="A32" s="117"/>
      <c r="B32" s="118">
        <v>3</v>
      </c>
      <c r="C32" s="87" t="s">
        <v>275</v>
      </c>
      <c r="D32" s="119"/>
    </row>
    <row r="33" spans="1:6" s="444" customFormat="1" ht="12" customHeight="1" thickBot="1">
      <c r="A33" s="114">
        <v>5</v>
      </c>
      <c r="B33" s="115"/>
      <c r="C33" s="116" t="s">
        <v>305</v>
      </c>
      <c r="D33" s="445">
        <v>4268</v>
      </c>
      <c r="F33" s="444">
        <v>25874</v>
      </c>
    </row>
    <row r="34" spans="1:6" s="444" customFormat="1" ht="12" customHeight="1">
      <c r="A34" s="130"/>
      <c r="B34" s="131">
        <v>1</v>
      </c>
      <c r="C34" s="132" t="s">
        <v>306</v>
      </c>
      <c r="D34" s="133">
        <v>4268</v>
      </c>
      <c r="F34" s="444">
        <v>4268</v>
      </c>
    </row>
    <row r="35" spans="1:4" s="444" customFormat="1" ht="12" customHeight="1">
      <c r="A35" s="117"/>
      <c r="B35" s="118">
        <v>2</v>
      </c>
      <c r="C35" s="132" t="s">
        <v>307</v>
      </c>
      <c r="D35" s="119"/>
    </row>
    <row r="36" spans="1:6" s="444" customFormat="1" ht="12" customHeight="1">
      <c r="A36" s="117"/>
      <c r="B36" s="118">
        <v>3</v>
      </c>
      <c r="C36" s="87" t="s">
        <v>366</v>
      </c>
      <c r="D36" s="119"/>
      <c r="E36" s="444">
        <v>21606</v>
      </c>
      <c r="F36" s="444">
        <v>21606</v>
      </c>
    </row>
    <row r="37" spans="1:4" s="444" customFormat="1" ht="12" customHeight="1">
      <c r="A37" s="117"/>
      <c r="B37" s="118">
        <v>4</v>
      </c>
      <c r="C37" s="134" t="s">
        <v>308</v>
      </c>
      <c r="D37" s="119"/>
    </row>
    <row r="38" spans="1:4" s="444" customFormat="1" ht="12" customHeight="1" thickBot="1">
      <c r="A38" s="127"/>
      <c r="B38" s="128">
        <v>5</v>
      </c>
      <c r="C38" s="88" t="s">
        <v>309</v>
      </c>
      <c r="D38" s="663"/>
    </row>
    <row r="39" spans="1:4" s="444" customFormat="1" ht="12" customHeight="1" thickBot="1">
      <c r="A39" s="187">
        <v>6</v>
      </c>
      <c r="B39" s="136"/>
      <c r="C39" s="667" t="s">
        <v>547</v>
      </c>
      <c r="D39" s="664"/>
    </row>
    <row r="40" spans="1:4" s="444" customFormat="1" ht="12" customHeight="1">
      <c r="A40" s="149"/>
      <c r="B40" s="125">
        <v>1</v>
      </c>
      <c r="C40" s="681" t="s">
        <v>548</v>
      </c>
      <c r="D40" s="665"/>
    </row>
    <row r="41" spans="1:4" s="444" customFormat="1" ht="12" customHeight="1" thickBot="1">
      <c r="A41" s="127"/>
      <c r="B41" s="128">
        <v>2</v>
      </c>
      <c r="C41" s="668" t="s">
        <v>549</v>
      </c>
      <c r="D41" s="663"/>
    </row>
    <row r="42" spans="1:6" s="443" customFormat="1" ht="12" customHeight="1" thickBot="1">
      <c r="A42" s="114">
        <v>7</v>
      </c>
      <c r="B42" s="115"/>
      <c r="C42" s="667" t="s">
        <v>550</v>
      </c>
      <c r="D42" s="666">
        <v>186235</v>
      </c>
      <c r="F42" s="443">
        <v>232249</v>
      </c>
    </row>
    <row r="43" spans="1:4" s="444" customFormat="1" ht="12" customHeight="1" thickBot="1">
      <c r="A43" s="187">
        <v>8</v>
      </c>
      <c r="B43" s="136"/>
      <c r="C43" s="716" t="s">
        <v>551</v>
      </c>
      <c r="D43" s="663"/>
    </row>
    <row r="44" spans="1:4" s="444" customFormat="1" ht="12" customHeight="1" thickBot="1">
      <c r="A44" s="717">
        <v>9</v>
      </c>
      <c r="B44" s="145"/>
      <c r="C44" s="716" t="s">
        <v>170</v>
      </c>
      <c r="D44" s="382"/>
    </row>
    <row r="45" spans="1:6" s="444" customFormat="1" ht="12" customHeight="1" thickBot="1">
      <c r="A45" s="680">
        <v>10</v>
      </c>
      <c r="B45" s="679"/>
      <c r="C45" s="667" t="s">
        <v>552</v>
      </c>
      <c r="D45" s="442">
        <v>27476</v>
      </c>
      <c r="F45" s="444">
        <v>27476</v>
      </c>
    </row>
    <row r="46" spans="1:6" s="444" customFormat="1" ht="12" customHeight="1">
      <c r="A46" s="677"/>
      <c r="B46" s="678">
        <v>1</v>
      </c>
      <c r="C46" s="87" t="s">
        <v>553</v>
      </c>
      <c r="D46" s="640">
        <v>27476</v>
      </c>
      <c r="F46" s="444">
        <v>27476</v>
      </c>
    </row>
    <row r="47" spans="1:4" s="444" customFormat="1" ht="12" customHeight="1">
      <c r="A47" s="674"/>
      <c r="B47" s="673">
        <v>2</v>
      </c>
      <c r="C47" s="87" t="s">
        <v>450</v>
      </c>
      <c r="D47" s="726"/>
    </row>
    <row r="48" spans="1:4" s="444" customFormat="1" ht="12" customHeight="1">
      <c r="A48" s="674"/>
      <c r="B48" s="673">
        <v>3</v>
      </c>
      <c r="C48" s="87" t="s">
        <v>451</v>
      </c>
      <c r="D48" s="726"/>
    </row>
    <row r="49" spans="1:4" s="444" customFormat="1" ht="12" customHeight="1">
      <c r="A49" s="674"/>
      <c r="B49" s="673">
        <v>4</v>
      </c>
      <c r="C49" s="87" t="s">
        <v>452</v>
      </c>
      <c r="D49" s="726"/>
    </row>
    <row r="50" spans="1:4" s="444" customFormat="1" ht="12" customHeight="1">
      <c r="A50" s="674"/>
      <c r="B50" s="673">
        <v>5</v>
      </c>
      <c r="C50" s="87" t="s">
        <v>554</v>
      </c>
      <c r="D50" s="726"/>
    </row>
    <row r="51" spans="1:4" s="444" customFormat="1" ht="12" customHeight="1" thickBot="1">
      <c r="A51" s="675"/>
      <c r="B51" s="676">
        <v>6</v>
      </c>
      <c r="C51" s="90" t="s">
        <v>456</v>
      </c>
      <c r="D51" s="744"/>
    </row>
    <row r="52" spans="1:6" s="444" customFormat="1" ht="15" customHeight="1" thickBot="1">
      <c r="A52" s="669"/>
      <c r="B52" s="670"/>
      <c r="C52" s="671" t="s">
        <v>32</v>
      </c>
      <c r="D52" s="672">
        <v>213711</v>
      </c>
      <c r="E52" s="444">
        <v>24408</v>
      </c>
      <c r="F52" s="444">
        <v>259725</v>
      </c>
    </row>
    <row r="53" spans="1:4" s="444" customFormat="1" ht="15" customHeight="1">
      <c r="A53" s="660"/>
      <c r="B53" s="660"/>
      <c r="C53" s="661"/>
      <c r="D53" s="662"/>
    </row>
    <row r="54" spans="1:4" ht="12.75">
      <c r="A54" s="137"/>
      <c r="B54" s="138"/>
      <c r="C54" s="138"/>
      <c r="D54" s="138"/>
    </row>
    <row r="55" spans="1:4" ht="13.5" thickBot="1">
      <c r="A55" s="137"/>
      <c r="B55" s="138"/>
      <c r="C55" s="138"/>
      <c r="D55" s="138"/>
    </row>
    <row r="56" spans="1:4" s="337" customFormat="1" ht="16.5" customHeight="1" thickBot="1">
      <c r="A56" s="139" t="s">
        <v>69</v>
      </c>
      <c r="B56" s="140"/>
      <c r="C56" s="226"/>
      <c r="D56" s="141"/>
    </row>
    <row r="57" spans="1:6" s="446" customFormat="1" ht="12" customHeight="1" thickBot="1">
      <c r="A57" s="114">
        <v>11</v>
      </c>
      <c r="B57" s="115"/>
      <c r="C57" s="116" t="s">
        <v>555</v>
      </c>
      <c r="D57" s="445">
        <v>204672</v>
      </c>
      <c r="E57" s="446">
        <v>-395</v>
      </c>
      <c r="F57" s="446">
        <v>204277</v>
      </c>
    </row>
    <row r="58" spans="1:6" ht="12" customHeight="1">
      <c r="A58" s="117"/>
      <c r="B58" s="142">
        <v>1</v>
      </c>
      <c r="C58" s="43" t="s">
        <v>35</v>
      </c>
      <c r="D58" s="119">
        <v>77776</v>
      </c>
      <c r="E58" s="15">
        <v>1411</v>
      </c>
      <c r="F58" s="15">
        <v>79187</v>
      </c>
    </row>
    <row r="59" spans="1:4" ht="12" customHeight="1">
      <c r="A59" s="117"/>
      <c r="B59" s="142"/>
      <c r="C59" s="233" t="s">
        <v>323</v>
      </c>
      <c r="D59" s="244"/>
    </row>
    <row r="60" spans="1:6" ht="12" customHeight="1">
      <c r="A60" s="117"/>
      <c r="B60" s="142">
        <v>2</v>
      </c>
      <c r="C60" s="31" t="s">
        <v>36</v>
      </c>
      <c r="D60" s="119">
        <v>20516</v>
      </c>
      <c r="F60" s="15">
        <v>20516</v>
      </c>
    </row>
    <row r="61" spans="1:6" ht="12" customHeight="1">
      <c r="A61" s="117"/>
      <c r="B61" s="142">
        <v>3</v>
      </c>
      <c r="C61" s="31" t="s">
        <v>328</v>
      </c>
      <c r="D61" s="119">
        <v>33591</v>
      </c>
      <c r="E61" s="15">
        <v>-1806</v>
      </c>
      <c r="F61" s="15">
        <v>31785</v>
      </c>
    </row>
    <row r="62" spans="1:6" ht="12" customHeight="1">
      <c r="A62" s="117"/>
      <c r="B62" s="142">
        <v>4</v>
      </c>
      <c r="C62" s="47" t="s">
        <v>183</v>
      </c>
      <c r="D62" s="119">
        <v>15615</v>
      </c>
      <c r="F62" s="15">
        <v>15615</v>
      </c>
    </row>
    <row r="63" spans="1:4" ht="12" customHeight="1">
      <c r="A63" s="117"/>
      <c r="B63" s="142"/>
      <c r="C63" s="234" t="s">
        <v>321</v>
      </c>
      <c r="D63" s="244"/>
    </row>
    <row r="64" spans="1:4" ht="12" customHeight="1">
      <c r="A64" s="117"/>
      <c r="B64" s="142">
        <v>5</v>
      </c>
      <c r="C64" s="70" t="s">
        <v>278</v>
      </c>
      <c r="D64" s="119"/>
    </row>
    <row r="65" spans="1:4" ht="12" customHeight="1">
      <c r="A65" s="117"/>
      <c r="B65" s="142">
        <v>6</v>
      </c>
      <c r="C65" s="31" t="s">
        <v>259</v>
      </c>
      <c r="D65" s="119"/>
    </row>
    <row r="66" spans="1:6" ht="12" customHeight="1">
      <c r="A66" s="117"/>
      <c r="B66" s="142">
        <v>7</v>
      </c>
      <c r="C66" s="86" t="s">
        <v>289</v>
      </c>
      <c r="D66" s="119">
        <v>5143</v>
      </c>
      <c r="F66" s="15">
        <v>5143</v>
      </c>
    </row>
    <row r="67" spans="1:4" ht="12" customHeight="1">
      <c r="A67" s="117"/>
      <c r="B67" s="142">
        <v>8</v>
      </c>
      <c r="C67" s="86" t="s">
        <v>364</v>
      </c>
      <c r="D67" s="119"/>
    </row>
    <row r="68" spans="1:6" ht="12" customHeight="1">
      <c r="A68" s="117"/>
      <c r="B68" s="142">
        <v>9</v>
      </c>
      <c r="C68" s="31" t="s">
        <v>174</v>
      </c>
      <c r="D68" s="119">
        <v>49231</v>
      </c>
      <c r="F68" s="15">
        <v>49231</v>
      </c>
    </row>
    <row r="69" spans="1:4" ht="12" customHeight="1">
      <c r="A69" s="117"/>
      <c r="B69" s="142">
        <v>10</v>
      </c>
      <c r="C69" s="31" t="s">
        <v>37</v>
      </c>
      <c r="D69" s="119"/>
    </row>
    <row r="70" spans="1:4" ht="12" customHeight="1">
      <c r="A70" s="117"/>
      <c r="B70" s="142">
        <v>11</v>
      </c>
      <c r="C70" s="48" t="s">
        <v>281</v>
      </c>
      <c r="D70" s="119"/>
    </row>
    <row r="71" spans="1:6" ht="12" customHeight="1" thickBot="1">
      <c r="A71" s="117"/>
      <c r="B71" s="142">
        <v>12</v>
      </c>
      <c r="C71" s="71" t="s">
        <v>681</v>
      </c>
      <c r="D71" s="119">
        <v>2800</v>
      </c>
      <c r="F71" s="15">
        <v>2800</v>
      </c>
    </row>
    <row r="72" spans="1:6" s="446" customFormat="1" ht="12" customHeight="1" thickBot="1">
      <c r="A72" s="114">
        <v>12</v>
      </c>
      <c r="B72" s="115"/>
      <c r="C72" s="116" t="s">
        <v>72</v>
      </c>
      <c r="D72" s="445">
        <v>2827</v>
      </c>
      <c r="E72" s="813">
        <v>46409</v>
      </c>
      <c r="F72" s="813">
        <v>49236</v>
      </c>
    </row>
    <row r="73" spans="1:6" ht="12" customHeight="1">
      <c r="A73" s="117"/>
      <c r="B73" s="118">
        <v>1</v>
      </c>
      <c r="C73" s="36" t="s">
        <v>329</v>
      </c>
      <c r="D73" s="119"/>
      <c r="E73" s="15">
        <v>24803</v>
      </c>
      <c r="F73" s="15">
        <v>24803</v>
      </c>
    </row>
    <row r="74" spans="1:6" ht="12" customHeight="1">
      <c r="A74" s="117"/>
      <c r="B74" s="118">
        <v>2</v>
      </c>
      <c r="C74" s="31" t="s">
        <v>330</v>
      </c>
      <c r="D74" s="119">
        <v>2827</v>
      </c>
      <c r="E74" s="15">
        <v>-1137</v>
      </c>
      <c r="F74" s="15">
        <v>1690</v>
      </c>
    </row>
    <row r="75" spans="1:4" ht="12" customHeight="1">
      <c r="A75" s="117"/>
      <c r="B75" s="118">
        <v>3</v>
      </c>
      <c r="C75" s="31" t="s">
        <v>267</v>
      </c>
      <c r="D75" s="119"/>
    </row>
    <row r="76" spans="1:4" ht="12" customHeight="1">
      <c r="A76" s="117"/>
      <c r="B76" s="118">
        <v>4</v>
      </c>
      <c r="C76" s="31" t="s">
        <v>292</v>
      </c>
      <c r="D76" s="119"/>
    </row>
    <row r="77" spans="1:4" ht="12" customHeight="1">
      <c r="A77" s="117"/>
      <c r="B77" s="118">
        <v>5</v>
      </c>
      <c r="C77" s="31" t="s">
        <v>173</v>
      </c>
      <c r="D77" s="119"/>
    </row>
    <row r="78" spans="1:6" ht="12" customHeight="1" thickBot="1">
      <c r="A78" s="117"/>
      <c r="B78" s="118">
        <v>6</v>
      </c>
      <c r="C78" s="48" t="s">
        <v>195</v>
      </c>
      <c r="D78" s="119"/>
      <c r="E78" s="15">
        <v>22743</v>
      </c>
      <c r="F78" s="15">
        <v>22743</v>
      </c>
    </row>
    <row r="79" spans="1:4" s="446" customFormat="1" ht="12" customHeight="1" thickBot="1">
      <c r="A79" s="114">
        <v>13</v>
      </c>
      <c r="B79" s="115"/>
      <c r="C79" s="116" t="s">
        <v>38</v>
      </c>
      <c r="D79" s="445"/>
    </row>
    <row r="80" spans="1:4" ht="12" customHeight="1">
      <c r="A80" s="117"/>
      <c r="B80" s="118">
        <v>1</v>
      </c>
      <c r="C80" s="87" t="s">
        <v>74</v>
      </c>
      <c r="D80" s="119"/>
    </row>
    <row r="81" spans="1:4" ht="12" customHeight="1" thickBot="1">
      <c r="A81" s="127"/>
      <c r="B81" s="128">
        <v>2</v>
      </c>
      <c r="C81" s="88" t="s">
        <v>75</v>
      </c>
      <c r="D81" s="129"/>
    </row>
    <row r="82" spans="1:4" ht="12" customHeight="1" thickBot="1">
      <c r="A82" s="114">
        <v>14</v>
      </c>
      <c r="B82" s="115"/>
      <c r="C82" s="116" t="s">
        <v>76</v>
      </c>
      <c r="D82" s="143"/>
    </row>
    <row r="83" spans="1:6" ht="12" customHeight="1" thickBot="1">
      <c r="A83" s="114">
        <v>15</v>
      </c>
      <c r="B83" s="115"/>
      <c r="C83" s="116" t="s">
        <v>556</v>
      </c>
      <c r="D83" s="442">
        <v>207499</v>
      </c>
      <c r="E83" s="809">
        <v>46014</v>
      </c>
      <c r="F83" s="809">
        <v>253513</v>
      </c>
    </row>
    <row r="84" spans="1:6" s="446" customFormat="1" ht="12" customHeight="1" thickBot="1">
      <c r="A84" s="114">
        <v>16</v>
      </c>
      <c r="B84" s="115"/>
      <c r="C84" s="116" t="s">
        <v>557</v>
      </c>
      <c r="D84" s="445">
        <v>6212</v>
      </c>
      <c r="F84" s="813">
        <v>6212</v>
      </c>
    </row>
    <row r="85" spans="1:6" s="446" customFormat="1" ht="12" customHeight="1">
      <c r="A85" s="117"/>
      <c r="B85" s="118">
        <v>1</v>
      </c>
      <c r="C85" s="31" t="s">
        <v>467</v>
      </c>
      <c r="D85" s="119">
        <v>4566</v>
      </c>
      <c r="F85" s="446">
        <v>4566</v>
      </c>
    </row>
    <row r="86" spans="1:4" s="446" customFormat="1" ht="12" customHeight="1">
      <c r="A86" s="117"/>
      <c r="B86" s="118">
        <v>2</v>
      </c>
      <c r="C86" s="31" t="s">
        <v>468</v>
      </c>
      <c r="D86" s="119"/>
    </row>
    <row r="87" spans="1:6" s="446" customFormat="1" ht="12" customHeight="1">
      <c r="A87" s="117"/>
      <c r="B87" s="118">
        <v>3</v>
      </c>
      <c r="C87" s="31" t="s">
        <v>469</v>
      </c>
      <c r="D87" s="119">
        <v>1646</v>
      </c>
      <c r="F87" s="446">
        <v>1646</v>
      </c>
    </row>
    <row r="88" spans="1:4" s="446" customFormat="1" ht="12" customHeight="1">
      <c r="A88" s="117"/>
      <c r="B88" s="118">
        <v>4</v>
      </c>
      <c r="C88" s="31" t="s">
        <v>470</v>
      </c>
      <c r="D88" s="119"/>
    </row>
    <row r="89" spans="1:4" ht="18" customHeight="1">
      <c r="A89" s="117"/>
      <c r="B89" s="118">
        <v>5</v>
      </c>
      <c r="C89" s="31" t="s">
        <v>471</v>
      </c>
      <c r="D89" s="119"/>
    </row>
    <row r="90" spans="1:4" ht="12" customHeight="1" thickBot="1">
      <c r="A90" s="117"/>
      <c r="B90" s="118">
        <v>6</v>
      </c>
      <c r="C90" s="31" t="s">
        <v>558</v>
      </c>
      <c r="D90" s="119"/>
    </row>
    <row r="91" spans="1:4" ht="12" customHeight="1" thickBot="1">
      <c r="A91" s="187">
        <v>17</v>
      </c>
      <c r="B91" s="136"/>
      <c r="C91" s="116" t="s">
        <v>205</v>
      </c>
      <c r="D91" s="143"/>
    </row>
    <row r="92" spans="1:6" ht="15" customHeight="1" thickBot="1">
      <c r="A92" s="144"/>
      <c r="B92" s="145"/>
      <c r="C92" s="213" t="s">
        <v>77</v>
      </c>
      <c r="D92" s="447">
        <v>213711</v>
      </c>
      <c r="E92" s="809">
        <v>46014</v>
      </c>
      <c r="F92" s="809">
        <v>259725</v>
      </c>
    </row>
    <row r="93" ht="13.5" thickBot="1"/>
    <row r="94" spans="1:6" ht="15" customHeight="1" thickBot="1">
      <c r="A94" s="146" t="s">
        <v>559</v>
      </c>
      <c r="B94" s="147"/>
      <c r="C94" s="148"/>
      <c r="D94" s="553">
        <v>86</v>
      </c>
      <c r="F94" s="15">
        <v>86</v>
      </c>
    </row>
    <row r="95" spans="1:4" ht="14.25" customHeight="1">
      <c r="A95" s="854" t="s">
        <v>335</v>
      </c>
      <c r="B95" s="854"/>
      <c r="C95" s="854"/>
      <c r="D95" s="854"/>
    </row>
  </sheetData>
  <sheetProtection formatCells="0"/>
  <mergeCells count="1">
    <mergeCell ref="A95:D9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5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F49"/>
  <sheetViews>
    <sheetView zoomScale="120" zoomScaleNormal="120" zoomScalePageLayoutView="0" workbookViewId="0" topLeftCell="A22">
      <selection activeCell="F5" sqref="F5"/>
    </sheetView>
  </sheetViews>
  <sheetFormatPr defaultColWidth="9.00390625" defaultRowHeight="12.75"/>
  <cols>
    <col min="1" max="1" width="11.625" style="3" customWidth="1"/>
    <col min="2" max="2" width="11.625" style="1" customWidth="1"/>
    <col min="3" max="3" width="49.87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2"/>
      <c r="B1" s="13"/>
      <c r="C1" s="152"/>
      <c r="D1" s="94" t="s">
        <v>374</v>
      </c>
    </row>
    <row r="2" spans="1:6" s="6" customFormat="1" ht="15.75">
      <c r="A2" s="102" t="s">
        <v>44</v>
      </c>
      <c r="B2" s="103"/>
      <c r="C2" s="104" t="s">
        <v>693</v>
      </c>
      <c r="D2" s="105"/>
      <c r="F2" s="6">
        <v>1</v>
      </c>
    </row>
    <row r="3" spans="1:6" s="6" customFormat="1" ht="16.5" thickBot="1">
      <c r="A3" s="106" t="s">
        <v>46</v>
      </c>
      <c r="B3" s="107"/>
      <c r="C3" s="583" t="s">
        <v>78</v>
      </c>
      <c r="D3" s="153"/>
      <c r="F3" s="6">
        <v>1</v>
      </c>
    </row>
    <row r="4" spans="1:4" s="7" customFormat="1" ht="21" customHeight="1" thickBot="1">
      <c r="A4" s="110"/>
      <c r="B4" s="110"/>
      <c r="C4" s="110"/>
      <c r="D4" s="16" t="s">
        <v>49</v>
      </c>
    </row>
    <row r="5" spans="1:6" ht="51">
      <c r="A5" s="98" t="s">
        <v>50</v>
      </c>
      <c r="B5" s="99" t="s">
        <v>322</v>
      </c>
      <c r="C5" s="810" t="s">
        <v>51</v>
      </c>
      <c r="D5" s="260" t="s">
        <v>724</v>
      </c>
      <c r="E5" s="1" t="s">
        <v>700</v>
      </c>
      <c r="F5" s="1" t="s">
        <v>725</v>
      </c>
    </row>
    <row r="6" spans="1:4" ht="13.5" thickBot="1">
      <c r="A6" s="154" t="s">
        <v>53</v>
      </c>
      <c r="B6" s="155"/>
      <c r="C6" s="811"/>
      <c r="D6" s="812"/>
    </row>
    <row r="7" spans="1:4" s="4" customFormat="1" ht="12" customHeight="1" thickBot="1">
      <c r="A7" s="214">
        <v>1</v>
      </c>
      <c r="B7" s="215">
        <v>2</v>
      </c>
      <c r="C7" s="215">
        <v>3</v>
      </c>
      <c r="D7" s="216">
        <v>4</v>
      </c>
    </row>
    <row r="8" spans="1:4" s="9" customFormat="1" ht="15.75" customHeight="1" thickBot="1">
      <c r="A8" s="156"/>
      <c r="B8" s="157"/>
      <c r="C8" s="140" t="s">
        <v>54</v>
      </c>
      <c r="D8" s="158"/>
    </row>
    <row r="9" spans="1:6" s="8" customFormat="1" ht="12" customHeight="1" thickBot="1">
      <c r="A9" s="114">
        <v>1</v>
      </c>
      <c r="B9" s="115"/>
      <c r="C9" s="116" t="s">
        <v>55</v>
      </c>
      <c r="D9" s="448">
        <v>63</v>
      </c>
      <c r="F9" s="8">
        <v>63</v>
      </c>
    </row>
    <row r="10" spans="1:4" ht="12" customHeight="1">
      <c r="A10" s="117"/>
      <c r="B10" s="118">
        <v>1</v>
      </c>
      <c r="C10" s="87" t="s">
        <v>365</v>
      </c>
      <c r="D10" s="249"/>
    </row>
    <row r="11" spans="1:6" ht="12" customHeight="1">
      <c r="A11" s="117"/>
      <c r="B11" s="118">
        <v>2</v>
      </c>
      <c r="C11" s="87" t="s">
        <v>272</v>
      </c>
      <c r="D11" s="249">
        <v>63</v>
      </c>
      <c r="F11" s="1">
        <v>63</v>
      </c>
    </row>
    <row r="12" spans="1:4" ht="12" customHeight="1">
      <c r="A12" s="117"/>
      <c r="B12" s="118">
        <v>3</v>
      </c>
      <c r="C12" s="87" t="s">
        <v>273</v>
      </c>
      <c r="D12" s="249"/>
    </row>
    <row r="13" spans="1:4" ht="12" customHeight="1" thickBot="1">
      <c r="A13" s="117"/>
      <c r="B13" s="118">
        <v>4</v>
      </c>
      <c r="C13" s="87" t="s">
        <v>274</v>
      </c>
      <c r="D13" s="249"/>
    </row>
    <row r="14" spans="1:4" ht="12" customHeight="1" thickBot="1">
      <c r="A14" s="114">
        <v>2</v>
      </c>
      <c r="B14" s="136"/>
      <c r="C14" s="116" t="s">
        <v>60</v>
      </c>
      <c r="D14" s="250"/>
    </row>
    <row r="15" spans="1:6" s="8" customFormat="1" ht="12" customHeight="1" thickBot="1">
      <c r="A15" s="114">
        <v>3</v>
      </c>
      <c r="B15" s="115"/>
      <c r="C15" s="116" t="s">
        <v>305</v>
      </c>
      <c r="D15" s="449"/>
      <c r="E15" s="814">
        <v>1411</v>
      </c>
      <c r="F15" s="814">
        <v>1411</v>
      </c>
    </row>
    <row r="16" spans="1:6" s="2" customFormat="1" ht="12" customHeight="1">
      <c r="A16" s="130"/>
      <c r="B16" s="131">
        <v>1</v>
      </c>
      <c r="C16" s="132" t="s">
        <v>306</v>
      </c>
      <c r="D16" s="251"/>
      <c r="E16" s="2">
        <v>1411</v>
      </c>
      <c r="F16" s="2">
        <v>1411</v>
      </c>
    </row>
    <row r="17" spans="1:4" s="2" customFormat="1" ht="12" customHeight="1">
      <c r="A17" s="117"/>
      <c r="B17" s="118">
        <v>2</v>
      </c>
      <c r="C17" s="132" t="s">
        <v>307</v>
      </c>
      <c r="D17" s="249"/>
    </row>
    <row r="18" spans="1:4" s="2" customFormat="1" ht="12" customHeight="1">
      <c r="A18" s="117"/>
      <c r="B18" s="118">
        <v>3</v>
      </c>
      <c r="C18" s="87" t="s">
        <v>366</v>
      </c>
      <c r="D18" s="249"/>
    </row>
    <row r="19" spans="1:4" s="2" customFormat="1" ht="12" customHeight="1">
      <c r="A19" s="117"/>
      <c r="B19" s="118">
        <v>4</v>
      </c>
      <c r="C19" s="134" t="s">
        <v>308</v>
      </c>
      <c r="D19" s="249"/>
    </row>
    <row r="20" spans="1:4" s="2" customFormat="1" ht="12" customHeight="1">
      <c r="A20" s="127"/>
      <c r="B20" s="128">
        <v>5</v>
      </c>
      <c r="C20" s="87" t="s">
        <v>309</v>
      </c>
      <c r="D20" s="252"/>
    </row>
    <row r="21" spans="1:4" s="2" customFormat="1" ht="12" customHeight="1">
      <c r="A21" s="127"/>
      <c r="B21" s="128">
        <v>6</v>
      </c>
      <c r="C21" s="132" t="s">
        <v>168</v>
      </c>
      <c r="D21" s="252"/>
    </row>
    <row r="22" spans="1:4" s="2" customFormat="1" ht="12" customHeight="1" thickBot="1">
      <c r="A22" s="150"/>
      <c r="B22" s="151">
        <v>7</v>
      </c>
      <c r="C22" s="682" t="s">
        <v>170</v>
      </c>
      <c r="D22" s="254"/>
    </row>
    <row r="23" spans="1:6" ht="12" customHeight="1" thickBot="1">
      <c r="A23" s="160">
        <v>4</v>
      </c>
      <c r="B23" s="161"/>
      <c r="C23" s="162" t="s">
        <v>80</v>
      </c>
      <c r="D23" s="255">
        <v>52629</v>
      </c>
      <c r="F23" s="1">
        <v>52629</v>
      </c>
    </row>
    <row r="24" spans="1:6" s="2" customFormat="1" ht="15" customHeight="1" thickBot="1">
      <c r="A24" s="135"/>
      <c r="B24" s="136"/>
      <c r="C24" s="212" t="s">
        <v>32</v>
      </c>
      <c r="D24" s="450">
        <v>52692</v>
      </c>
      <c r="E24" s="815">
        <v>1411</v>
      </c>
      <c r="F24" s="815">
        <v>54103</v>
      </c>
    </row>
    <row r="25" spans="1:4" s="2" customFormat="1" ht="12.75" customHeight="1" thickBot="1">
      <c r="A25" s="163"/>
      <c r="B25" s="164"/>
      <c r="C25" s="165"/>
      <c r="D25" s="256"/>
    </row>
    <row r="26" spans="1:4" s="9" customFormat="1" ht="15" customHeight="1" thickBot="1">
      <c r="A26" s="156" t="s">
        <v>69</v>
      </c>
      <c r="B26" s="157"/>
      <c r="C26" s="140"/>
      <c r="D26" s="257"/>
    </row>
    <row r="27" spans="1:6" s="8" customFormat="1" ht="12" customHeight="1" thickBot="1">
      <c r="A27" s="114">
        <v>5</v>
      </c>
      <c r="B27" s="115"/>
      <c r="C27" s="116" t="s">
        <v>555</v>
      </c>
      <c r="D27" s="449">
        <v>52692</v>
      </c>
      <c r="E27" s="814">
        <v>1411</v>
      </c>
      <c r="F27" s="814">
        <v>54103</v>
      </c>
    </row>
    <row r="28" spans="1:6" ht="12" customHeight="1">
      <c r="A28" s="117"/>
      <c r="B28" s="118">
        <v>1</v>
      </c>
      <c r="C28" s="43" t="s">
        <v>35</v>
      </c>
      <c r="D28" s="249">
        <v>10280</v>
      </c>
      <c r="E28" s="1">
        <v>1411</v>
      </c>
      <c r="F28" s="1">
        <v>11691</v>
      </c>
    </row>
    <row r="29" spans="1:4" ht="12" customHeight="1">
      <c r="A29" s="117"/>
      <c r="B29" s="118"/>
      <c r="C29" s="233" t="s">
        <v>323</v>
      </c>
      <c r="D29" s="258"/>
    </row>
    <row r="30" spans="1:6" ht="12" customHeight="1">
      <c r="A30" s="117"/>
      <c r="B30" s="118">
        <v>2</v>
      </c>
      <c r="C30" s="31" t="s">
        <v>36</v>
      </c>
      <c r="D30" s="249">
        <v>2429</v>
      </c>
      <c r="F30" s="1">
        <v>2429</v>
      </c>
    </row>
    <row r="31" spans="1:6" ht="12" customHeight="1">
      <c r="A31" s="127"/>
      <c r="B31" s="128">
        <v>3</v>
      </c>
      <c r="C31" s="31" t="s">
        <v>328</v>
      </c>
      <c r="D31" s="252">
        <v>15205</v>
      </c>
      <c r="F31" s="1">
        <v>15205</v>
      </c>
    </row>
    <row r="32" spans="1:6" ht="12" customHeight="1">
      <c r="A32" s="127"/>
      <c r="B32" s="128">
        <v>4</v>
      </c>
      <c r="C32" s="47" t="s">
        <v>183</v>
      </c>
      <c r="D32" s="252">
        <v>15145</v>
      </c>
      <c r="F32" s="1">
        <v>15145</v>
      </c>
    </row>
    <row r="33" spans="1:4" ht="12" customHeight="1">
      <c r="A33" s="127"/>
      <c r="B33" s="128">
        <v>5</v>
      </c>
      <c r="C33" s="70" t="s">
        <v>311</v>
      </c>
      <c r="D33" s="252"/>
    </row>
    <row r="34" spans="1:4" ht="12" customHeight="1">
      <c r="A34" s="127"/>
      <c r="B34" s="128">
        <v>6</v>
      </c>
      <c r="C34" s="31" t="s">
        <v>259</v>
      </c>
      <c r="D34" s="252"/>
    </row>
    <row r="35" spans="1:6" ht="12" customHeight="1">
      <c r="A35" s="127"/>
      <c r="B35" s="128">
        <v>7</v>
      </c>
      <c r="C35" s="86" t="s">
        <v>293</v>
      </c>
      <c r="D35" s="252">
        <v>5067</v>
      </c>
      <c r="F35" s="1">
        <v>5067</v>
      </c>
    </row>
    <row r="36" spans="1:4" s="8" customFormat="1" ht="12" customHeight="1">
      <c r="A36" s="117"/>
      <c r="B36" s="118">
        <v>8</v>
      </c>
      <c r="C36" s="31" t="s">
        <v>174</v>
      </c>
      <c r="D36" s="249"/>
    </row>
    <row r="37" spans="1:4" s="8" customFormat="1" ht="12" customHeight="1">
      <c r="A37" s="130"/>
      <c r="B37" s="131">
        <v>9</v>
      </c>
      <c r="C37" s="31" t="s">
        <v>37</v>
      </c>
      <c r="D37" s="251"/>
    </row>
    <row r="38" spans="1:4" s="8" customFormat="1" ht="12" customHeight="1">
      <c r="A38" s="130"/>
      <c r="B38" s="131"/>
      <c r="C38" s="237" t="e">
        <f>-ellátottak pénzbeli juttatásából céljellegű kiadás</f>
        <v>#NAME?</v>
      </c>
      <c r="D38" s="259"/>
    </row>
    <row r="39" spans="1:4" ht="12" customHeight="1">
      <c r="A39" s="130"/>
      <c r="B39" s="131">
        <v>10</v>
      </c>
      <c r="C39" s="48" t="s">
        <v>281</v>
      </c>
      <c r="D39" s="251"/>
    </row>
    <row r="40" spans="1:6" ht="12" customHeight="1" thickBot="1">
      <c r="A40" s="117"/>
      <c r="B40" s="118">
        <v>11</v>
      </c>
      <c r="C40" s="71" t="s">
        <v>634</v>
      </c>
      <c r="D40" s="249">
        <v>4566</v>
      </c>
      <c r="F40" s="1">
        <v>4566</v>
      </c>
    </row>
    <row r="41" spans="1:4" s="8" customFormat="1" ht="12" customHeight="1" thickBot="1">
      <c r="A41" s="114">
        <v>6</v>
      </c>
      <c r="B41" s="115"/>
      <c r="C41" s="116" t="s">
        <v>72</v>
      </c>
      <c r="D41" s="449"/>
    </row>
    <row r="42" spans="1:4" ht="12" customHeight="1">
      <c r="A42" s="117"/>
      <c r="B42" s="118">
        <v>1</v>
      </c>
      <c r="C42" s="87" t="s">
        <v>329</v>
      </c>
      <c r="D42" s="249"/>
    </row>
    <row r="43" spans="1:4" ht="12" customHeight="1">
      <c r="A43" s="117"/>
      <c r="B43" s="118">
        <v>2</v>
      </c>
      <c r="C43" s="87" t="s">
        <v>330</v>
      </c>
      <c r="D43" s="249"/>
    </row>
    <row r="44" spans="1:4" ht="12" customHeight="1">
      <c r="A44" s="117"/>
      <c r="B44" s="118">
        <v>3</v>
      </c>
      <c r="C44" s="87" t="s">
        <v>312</v>
      </c>
      <c r="D44" s="249"/>
    </row>
    <row r="45" spans="1:4" ht="12" customHeight="1" thickBot="1">
      <c r="A45" s="117"/>
      <c r="B45" s="118">
        <v>4</v>
      </c>
      <c r="C45" s="87" t="s">
        <v>73</v>
      </c>
      <c r="D45" s="249"/>
    </row>
    <row r="46" spans="1:6" ht="15" customHeight="1" thickBot="1">
      <c r="A46" s="135"/>
      <c r="B46" s="136"/>
      <c r="C46" s="212" t="s">
        <v>77</v>
      </c>
      <c r="D46" s="450">
        <v>52692</v>
      </c>
      <c r="E46" s="816">
        <v>1411</v>
      </c>
      <c r="F46" s="816">
        <v>54103</v>
      </c>
    </row>
    <row r="47" ht="9.75" customHeight="1" thickBot="1"/>
    <row r="48" spans="1:4" ht="15" customHeight="1" thickBot="1">
      <c r="A48" s="166" t="s">
        <v>559</v>
      </c>
      <c r="B48" s="24"/>
      <c r="C48" s="167"/>
      <c r="D48" s="552">
        <v>1</v>
      </c>
    </row>
    <row r="49" spans="1:4" ht="14.25" customHeight="1">
      <c r="A49" s="855" t="s">
        <v>335</v>
      </c>
      <c r="B49" s="855"/>
      <c r="C49" s="855"/>
      <c r="D49" s="855"/>
    </row>
  </sheetData>
  <sheetProtection/>
  <mergeCells count="1">
    <mergeCell ref="A49:D4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11.875" style="3" customWidth="1"/>
    <col min="2" max="2" width="11.50390625" style="1" customWidth="1"/>
    <col min="3" max="3" width="51.37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2"/>
      <c r="B1" s="13"/>
      <c r="C1" s="13"/>
      <c r="D1" s="94" t="s">
        <v>375</v>
      </c>
    </row>
    <row r="2" spans="1:4" s="6" customFormat="1" ht="15.75">
      <c r="A2" s="17" t="s">
        <v>44</v>
      </c>
      <c r="B2" s="18"/>
      <c r="C2" s="19" t="s">
        <v>693</v>
      </c>
      <c r="D2" s="20" t="s">
        <v>45</v>
      </c>
    </row>
    <row r="3" spans="1:4" s="6" customFormat="1" ht="16.5" thickBot="1">
      <c r="A3" s="21" t="s">
        <v>46</v>
      </c>
      <c r="B3" s="22"/>
      <c r="C3" s="584" t="s">
        <v>81</v>
      </c>
      <c r="D3" s="23" t="s">
        <v>82</v>
      </c>
    </row>
    <row r="4" spans="1:4" s="7" customFormat="1" ht="21" customHeight="1" thickBot="1">
      <c r="A4" s="110"/>
      <c r="B4" s="110"/>
      <c r="C4" s="110"/>
      <c r="D4" s="16" t="s">
        <v>49</v>
      </c>
    </row>
    <row r="5" spans="1:4" ht="36">
      <c r="A5" s="98" t="s">
        <v>50</v>
      </c>
      <c r="B5" s="99" t="s">
        <v>322</v>
      </c>
      <c r="C5" s="856" t="s">
        <v>51</v>
      </c>
      <c r="D5" s="858" t="s">
        <v>52</v>
      </c>
    </row>
    <row r="6" spans="1:4" ht="13.5" thickBot="1">
      <c r="A6" s="154" t="s">
        <v>53</v>
      </c>
      <c r="B6" s="155"/>
      <c r="C6" s="857"/>
      <c r="D6" s="859"/>
    </row>
    <row r="7" spans="1:4" s="4" customFormat="1" ht="12" customHeight="1" thickBot="1">
      <c r="A7" s="214">
        <v>1</v>
      </c>
      <c r="B7" s="215">
        <v>2</v>
      </c>
      <c r="C7" s="215">
        <v>3</v>
      </c>
      <c r="D7" s="216">
        <v>4</v>
      </c>
    </row>
    <row r="8" spans="1:4" s="9" customFormat="1" ht="15.75" customHeight="1" thickBot="1">
      <c r="A8" s="156"/>
      <c r="B8" s="157"/>
      <c r="C8" s="140" t="s">
        <v>54</v>
      </c>
      <c r="D8" s="158"/>
    </row>
    <row r="9" spans="1:4" s="8" customFormat="1" ht="12" customHeight="1" thickBot="1">
      <c r="A9" s="114">
        <v>1</v>
      </c>
      <c r="B9" s="115"/>
      <c r="C9" s="116" t="s">
        <v>55</v>
      </c>
      <c r="D9" s="448">
        <f>SUM(D10:D13)</f>
        <v>0</v>
      </c>
    </row>
    <row r="10" spans="1:4" ht="12" customHeight="1">
      <c r="A10" s="117"/>
      <c r="B10" s="118">
        <v>1</v>
      </c>
      <c r="C10" s="87" t="s">
        <v>365</v>
      </c>
      <c r="D10" s="249"/>
    </row>
    <row r="11" spans="1:4" ht="12" customHeight="1">
      <c r="A11" s="117"/>
      <c r="B11" s="118">
        <v>2</v>
      </c>
      <c r="C11" s="87" t="s">
        <v>272</v>
      </c>
      <c r="D11" s="249"/>
    </row>
    <row r="12" spans="1:4" ht="12" customHeight="1">
      <c r="A12" s="117"/>
      <c r="B12" s="118">
        <v>3</v>
      </c>
      <c r="C12" s="87" t="s">
        <v>273</v>
      </c>
      <c r="D12" s="249"/>
    </row>
    <row r="13" spans="1:4" ht="12" customHeight="1" thickBot="1">
      <c r="A13" s="117"/>
      <c r="B13" s="118">
        <v>4</v>
      </c>
      <c r="C13" s="87" t="s">
        <v>274</v>
      </c>
      <c r="D13" s="249"/>
    </row>
    <row r="14" spans="1:4" ht="12" customHeight="1" thickBot="1">
      <c r="A14" s="114">
        <v>2</v>
      </c>
      <c r="B14" s="136"/>
      <c r="C14" s="116" t="s">
        <v>60</v>
      </c>
      <c r="D14" s="250"/>
    </row>
    <row r="15" spans="1:4" s="8" customFormat="1" ht="12" customHeight="1" thickBot="1">
      <c r="A15" s="114">
        <v>3</v>
      </c>
      <c r="B15" s="115"/>
      <c r="C15" s="116" t="s">
        <v>305</v>
      </c>
      <c r="D15" s="449">
        <f>SUM(D16:D22)</f>
        <v>0</v>
      </c>
    </row>
    <row r="16" spans="1:4" s="2" customFormat="1" ht="12" customHeight="1">
      <c r="A16" s="130"/>
      <c r="B16" s="131">
        <v>1</v>
      </c>
      <c r="C16" s="132" t="s">
        <v>306</v>
      </c>
      <c r="D16" s="251"/>
    </row>
    <row r="17" spans="1:4" s="2" customFormat="1" ht="12" customHeight="1">
      <c r="A17" s="117"/>
      <c r="B17" s="118">
        <v>2</v>
      </c>
      <c r="C17" s="132" t="s">
        <v>307</v>
      </c>
      <c r="D17" s="249"/>
    </row>
    <row r="18" spans="1:4" s="2" customFormat="1" ht="12" customHeight="1">
      <c r="A18" s="117"/>
      <c r="B18" s="118">
        <v>3</v>
      </c>
      <c r="C18" s="87" t="s">
        <v>366</v>
      </c>
      <c r="D18" s="249"/>
    </row>
    <row r="19" spans="1:4" s="2" customFormat="1" ht="12" customHeight="1">
      <c r="A19" s="117"/>
      <c r="B19" s="118">
        <v>4</v>
      </c>
      <c r="C19" s="134" t="s">
        <v>308</v>
      </c>
      <c r="D19" s="249"/>
    </row>
    <row r="20" spans="1:4" s="2" customFormat="1" ht="12" customHeight="1">
      <c r="A20" s="117"/>
      <c r="B20" s="118">
        <v>5</v>
      </c>
      <c r="C20" s="87" t="s">
        <v>309</v>
      </c>
      <c r="D20" s="249"/>
    </row>
    <row r="21" spans="1:4" ht="12" customHeight="1">
      <c r="A21" s="149"/>
      <c r="B21" s="125">
        <v>6</v>
      </c>
      <c r="C21" s="89" t="s">
        <v>168</v>
      </c>
      <c r="D21" s="253"/>
    </row>
    <row r="22" spans="1:4" ht="12" customHeight="1" thickBot="1">
      <c r="A22" s="150"/>
      <c r="B22" s="151">
        <v>7</v>
      </c>
      <c r="C22" s="90" t="s">
        <v>170</v>
      </c>
      <c r="D22" s="254"/>
    </row>
    <row r="23" spans="1:4" ht="12" customHeight="1" thickBot="1">
      <c r="A23" s="160">
        <v>4</v>
      </c>
      <c r="B23" s="161"/>
      <c r="C23" s="162" t="s">
        <v>80</v>
      </c>
      <c r="D23" s="255">
        <v>49231</v>
      </c>
    </row>
    <row r="24" spans="1:4" s="2" customFormat="1" ht="15" customHeight="1" thickBot="1">
      <c r="A24" s="135"/>
      <c r="B24" s="136"/>
      <c r="C24" s="212" t="s">
        <v>32</v>
      </c>
      <c r="D24" s="450">
        <f>D9+D14+D15+D23</f>
        <v>49231</v>
      </c>
    </row>
    <row r="25" spans="1:4" s="2" customFormat="1" ht="12.75" customHeight="1" thickBot="1">
      <c r="A25" s="163"/>
      <c r="B25" s="164"/>
      <c r="C25" s="165"/>
      <c r="D25" s="256"/>
    </row>
    <row r="26" spans="1:4" s="9" customFormat="1" ht="15" customHeight="1" thickBot="1">
      <c r="A26" s="156"/>
      <c r="B26" s="157"/>
      <c r="C26" s="140" t="s">
        <v>69</v>
      </c>
      <c r="D26" s="257"/>
    </row>
    <row r="27" spans="1:4" s="8" customFormat="1" ht="12" customHeight="1" thickBot="1">
      <c r="A27" s="114">
        <v>5</v>
      </c>
      <c r="B27" s="115"/>
      <c r="C27" s="116" t="s">
        <v>555</v>
      </c>
      <c r="D27" s="449">
        <f>D28+SUM(D30:D37)+SUM(D39:D40)</f>
        <v>49231</v>
      </c>
    </row>
    <row r="28" spans="1:4" ht="12" customHeight="1">
      <c r="A28" s="117"/>
      <c r="B28" s="118">
        <v>1</v>
      </c>
      <c r="C28" s="43" t="s">
        <v>35</v>
      </c>
      <c r="D28" s="249"/>
    </row>
    <row r="29" spans="1:4" ht="12" customHeight="1">
      <c r="A29" s="117"/>
      <c r="B29" s="118"/>
      <c r="C29" s="233" t="s">
        <v>323</v>
      </c>
      <c r="D29" s="258"/>
    </row>
    <row r="30" spans="1:4" ht="12" customHeight="1">
      <c r="A30" s="117"/>
      <c r="B30" s="118">
        <v>2</v>
      </c>
      <c r="C30" s="31" t="s">
        <v>36</v>
      </c>
      <c r="D30" s="249"/>
    </row>
    <row r="31" spans="1:4" ht="12" customHeight="1">
      <c r="A31" s="127"/>
      <c r="B31" s="128">
        <v>3</v>
      </c>
      <c r="C31" s="31" t="s">
        <v>328</v>
      </c>
      <c r="D31" s="252"/>
    </row>
    <row r="32" spans="1:4" ht="12" customHeight="1">
      <c r="A32" s="127"/>
      <c r="B32" s="128">
        <v>4</v>
      </c>
      <c r="C32" s="47" t="s">
        <v>183</v>
      </c>
      <c r="D32" s="252"/>
    </row>
    <row r="33" spans="1:4" ht="12" customHeight="1">
      <c r="A33" s="127"/>
      <c r="B33" s="128">
        <v>5</v>
      </c>
      <c r="C33" s="70" t="s">
        <v>311</v>
      </c>
      <c r="D33" s="252"/>
    </row>
    <row r="34" spans="1:4" ht="12" customHeight="1">
      <c r="A34" s="127"/>
      <c r="B34" s="128">
        <v>6</v>
      </c>
      <c r="C34" s="31" t="s">
        <v>259</v>
      </c>
      <c r="D34" s="252"/>
    </row>
    <row r="35" spans="1:4" ht="12" customHeight="1">
      <c r="A35" s="127"/>
      <c r="B35" s="128">
        <v>7</v>
      </c>
      <c r="C35" s="86" t="s">
        <v>293</v>
      </c>
      <c r="D35" s="252"/>
    </row>
    <row r="36" spans="1:4" s="8" customFormat="1" ht="12" customHeight="1">
      <c r="A36" s="117"/>
      <c r="B36" s="118">
        <v>8</v>
      </c>
      <c r="C36" s="31" t="s">
        <v>174</v>
      </c>
      <c r="D36" s="249">
        <v>49231</v>
      </c>
    </row>
    <row r="37" spans="1:4" s="8" customFormat="1" ht="12" customHeight="1">
      <c r="A37" s="130"/>
      <c r="B37" s="131">
        <v>9</v>
      </c>
      <c r="C37" s="31" t="s">
        <v>37</v>
      </c>
      <c r="D37" s="251"/>
    </row>
    <row r="38" spans="1:4" s="8" customFormat="1" ht="12" customHeight="1">
      <c r="A38" s="130"/>
      <c r="B38" s="131"/>
      <c r="C38" s="237" t="s">
        <v>385</v>
      </c>
      <c r="D38" s="259"/>
    </row>
    <row r="39" spans="1:4" ht="12" customHeight="1">
      <c r="A39" s="130"/>
      <c r="B39" s="131">
        <v>10</v>
      </c>
      <c r="C39" s="48" t="s">
        <v>281</v>
      </c>
      <c r="D39" s="251"/>
    </row>
    <row r="40" spans="1:4" ht="12" customHeight="1" thickBot="1">
      <c r="A40" s="117"/>
      <c r="B40" s="118">
        <v>11</v>
      </c>
      <c r="C40" s="71" t="s">
        <v>286</v>
      </c>
      <c r="D40" s="249"/>
    </row>
    <row r="41" spans="1:4" s="8" customFormat="1" ht="12" customHeight="1" thickBot="1">
      <c r="A41" s="114">
        <v>6</v>
      </c>
      <c r="B41" s="115"/>
      <c r="C41" s="116" t="s">
        <v>72</v>
      </c>
      <c r="D41" s="449">
        <f>SUM(D42:D45)</f>
        <v>0</v>
      </c>
    </row>
    <row r="42" spans="1:4" ht="12" customHeight="1">
      <c r="A42" s="117"/>
      <c r="B42" s="118">
        <v>1</v>
      </c>
      <c r="C42" s="87" t="s">
        <v>329</v>
      </c>
      <c r="D42" s="249"/>
    </row>
    <row r="43" spans="1:4" ht="12" customHeight="1">
      <c r="A43" s="117"/>
      <c r="B43" s="118">
        <v>2</v>
      </c>
      <c r="C43" s="87" t="s">
        <v>330</v>
      </c>
      <c r="D43" s="249"/>
    </row>
    <row r="44" spans="1:4" ht="12" customHeight="1">
      <c r="A44" s="117"/>
      <c r="B44" s="118">
        <v>3</v>
      </c>
      <c r="C44" s="87" t="s">
        <v>312</v>
      </c>
      <c r="D44" s="249"/>
    </row>
    <row r="45" spans="1:4" ht="12" customHeight="1" thickBot="1">
      <c r="A45" s="117"/>
      <c r="B45" s="118">
        <v>4</v>
      </c>
      <c r="C45" s="87" t="s">
        <v>73</v>
      </c>
      <c r="D45" s="249"/>
    </row>
    <row r="46" spans="1:4" ht="15" customHeight="1" thickBot="1">
      <c r="A46" s="135"/>
      <c r="B46" s="136"/>
      <c r="C46" s="212" t="s">
        <v>77</v>
      </c>
      <c r="D46" s="450">
        <f>D27+D41</f>
        <v>49231</v>
      </c>
    </row>
    <row r="47" ht="9.75" customHeight="1" thickBot="1"/>
    <row r="48" spans="1:4" ht="15" customHeight="1" thickBot="1">
      <c r="A48" s="166" t="s">
        <v>559</v>
      </c>
      <c r="B48" s="24"/>
      <c r="C48" s="167"/>
      <c r="D48" s="552"/>
    </row>
    <row r="49" spans="1:4" ht="14.25" customHeight="1">
      <c r="A49" s="855" t="s">
        <v>335</v>
      </c>
      <c r="B49" s="855"/>
      <c r="C49" s="855"/>
      <c r="D49" s="855"/>
    </row>
  </sheetData>
  <sheetProtection/>
  <mergeCells count="3">
    <mergeCell ref="C5:C6"/>
    <mergeCell ref="D5:D6"/>
    <mergeCell ref="A49:D4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zoomScale="120" zoomScaleNormal="120" workbookViewId="0" topLeftCell="A73">
      <selection activeCell="A48" sqref="A48"/>
    </sheetView>
  </sheetViews>
  <sheetFormatPr defaultColWidth="9.00390625" defaultRowHeight="12.75"/>
  <cols>
    <col min="1" max="1" width="7.375" style="262" customWidth="1"/>
    <col min="2" max="2" width="52.00390625" style="262" customWidth="1"/>
    <col min="3" max="3" width="14.375" style="262" customWidth="1"/>
    <col min="4" max="4" width="12.125" style="262" customWidth="1"/>
    <col min="5" max="5" width="13.125" style="262" customWidth="1"/>
    <col min="6" max="16384" width="9.375" style="262" customWidth="1"/>
  </cols>
  <sheetData>
    <row r="1" spans="1:5" ht="15.75" customHeight="1">
      <c r="A1" s="261" t="s">
        <v>0</v>
      </c>
      <c r="B1" s="261"/>
      <c r="C1" s="261"/>
      <c r="D1" s="261"/>
      <c r="E1" s="261"/>
    </row>
    <row r="2" spans="1:5" ht="15.75" customHeight="1" thickBot="1">
      <c r="A2" s="772" t="s">
        <v>431</v>
      </c>
      <c r="B2" s="772"/>
      <c r="C2" s="28"/>
      <c r="D2" s="770" t="s">
        <v>49</v>
      </c>
      <c r="E2" s="770"/>
    </row>
    <row r="3" spans="1:5" ht="37.5" customHeight="1" thickBot="1">
      <c r="A3" s="96" t="s">
        <v>112</v>
      </c>
      <c r="B3" s="97" t="s">
        <v>2</v>
      </c>
      <c r="C3" s="97" t="s">
        <v>699</v>
      </c>
      <c r="D3" s="97" t="s">
        <v>700</v>
      </c>
      <c r="E3" s="263" t="s">
        <v>701</v>
      </c>
    </row>
    <row r="4" spans="1:5" s="264" customFormat="1" ht="12" customHeight="1" thickBot="1">
      <c r="A4" s="206">
        <v>1</v>
      </c>
      <c r="B4" s="207">
        <v>2</v>
      </c>
      <c r="C4" s="207">
        <v>3</v>
      </c>
      <c r="D4" s="207">
        <v>4</v>
      </c>
      <c r="E4" s="208">
        <v>5</v>
      </c>
    </row>
    <row r="5" spans="1:5" s="11" customFormat="1" ht="12" customHeight="1" thickBot="1">
      <c r="A5" s="78" t="s">
        <v>3</v>
      </c>
      <c r="B5" s="79" t="s">
        <v>227</v>
      </c>
      <c r="C5" s="265">
        <v>52220</v>
      </c>
      <c r="D5" s="265"/>
      <c r="E5" s="266">
        <v>52220</v>
      </c>
    </row>
    <row r="6" spans="1:5" s="11" customFormat="1" ht="12" customHeight="1" thickBot="1">
      <c r="A6" s="74" t="s">
        <v>4</v>
      </c>
      <c r="B6" s="75" t="s">
        <v>702</v>
      </c>
      <c r="C6" s="76">
        <v>13135</v>
      </c>
      <c r="D6" s="76"/>
      <c r="E6" s="77">
        <v>13135</v>
      </c>
    </row>
    <row r="7" spans="1:5" s="11" customFormat="1" ht="12" customHeight="1" thickBot="1">
      <c r="A7" s="74" t="s">
        <v>5</v>
      </c>
      <c r="B7" s="75" t="s">
        <v>703</v>
      </c>
      <c r="C7" s="267">
        <v>39085</v>
      </c>
      <c r="D7" s="267"/>
      <c r="E7" s="268">
        <v>39085</v>
      </c>
    </row>
    <row r="8" spans="1:5" s="11" customFormat="1" ht="12" customHeight="1">
      <c r="A8" s="49" t="s">
        <v>206</v>
      </c>
      <c r="B8" s="30" t="s">
        <v>167</v>
      </c>
      <c r="C8" s="58"/>
      <c r="D8" s="58"/>
      <c r="E8" s="59"/>
    </row>
    <row r="9" spans="1:5" s="11" customFormat="1" ht="12" customHeight="1">
      <c r="A9" s="50" t="s">
        <v>207</v>
      </c>
      <c r="B9" s="31" t="s">
        <v>324</v>
      </c>
      <c r="C9" s="32">
        <v>1360</v>
      </c>
      <c r="D9" s="32"/>
      <c r="E9" s="60">
        <v>1360</v>
      </c>
    </row>
    <row r="10" spans="1:5" s="11" customFormat="1" ht="12" customHeight="1">
      <c r="A10" s="50" t="s">
        <v>208</v>
      </c>
      <c r="B10" s="31" t="s">
        <v>325</v>
      </c>
      <c r="C10" s="32">
        <v>37725</v>
      </c>
      <c r="D10" s="32"/>
      <c r="E10" s="60">
        <v>37725</v>
      </c>
    </row>
    <row r="11" spans="1:5" s="11" customFormat="1" ht="12" customHeight="1" thickBot="1">
      <c r="A11" s="51" t="s">
        <v>209</v>
      </c>
      <c r="B11" s="35" t="s">
        <v>59</v>
      </c>
      <c r="C11" s="61"/>
      <c r="D11" s="61"/>
      <c r="E11" s="62"/>
    </row>
    <row r="12" spans="1:5" s="11" customFormat="1" ht="12" customHeight="1" thickBot="1">
      <c r="A12" s="74" t="s">
        <v>6</v>
      </c>
      <c r="B12" s="75" t="s">
        <v>704</v>
      </c>
      <c r="C12" s="267">
        <v>129747</v>
      </c>
      <c r="D12" s="267">
        <v>24408</v>
      </c>
      <c r="E12" s="268">
        <v>154155</v>
      </c>
    </row>
    <row r="13" spans="1:5" s="11" customFormat="1" ht="12" customHeight="1">
      <c r="A13" s="52" t="s">
        <v>210</v>
      </c>
      <c r="B13" s="36" t="s">
        <v>326</v>
      </c>
      <c r="C13" s="63">
        <v>37060</v>
      </c>
      <c r="D13" s="63">
        <v>-195</v>
      </c>
      <c r="E13" s="64">
        <v>36865</v>
      </c>
    </row>
    <row r="14" spans="1:5" s="11" customFormat="1" ht="12" customHeight="1">
      <c r="A14" s="50" t="s">
        <v>211</v>
      </c>
      <c r="B14" s="31" t="s">
        <v>389</v>
      </c>
      <c r="C14" s="32"/>
      <c r="D14" s="32">
        <v>1411</v>
      </c>
      <c r="E14" s="60">
        <v>1411</v>
      </c>
    </row>
    <row r="15" spans="1:5" s="11" customFormat="1" ht="12" customHeight="1">
      <c r="A15" s="50" t="s">
        <v>212</v>
      </c>
      <c r="B15" s="31" t="s">
        <v>218</v>
      </c>
      <c r="C15" s="32"/>
      <c r="D15" s="32"/>
      <c r="E15" s="60"/>
    </row>
    <row r="16" spans="1:5" s="11" customFormat="1" ht="12" customHeight="1">
      <c r="A16" s="53" t="s">
        <v>298</v>
      </c>
      <c r="B16" s="31" t="s">
        <v>327</v>
      </c>
      <c r="C16" s="65">
        <v>92687</v>
      </c>
      <c r="D16" s="65"/>
      <c r="E16" s="66">
        <v>92687</v>
      </c>
    </row>
    <row r="17" spans="1:5" s="11" customFormat="1" ht="12" customHeight="1">
      <c r="A17" s="53" t="s">
        <v>299</v>
      </c>
      <c r="B17" s="31" t="s">
        <v>219</v>
      </c>
      <c r="C17" s="65"/>
      <c r="D17" s="65"/>
      <c r="E17" s="66"/>
    </row>
    <row r="18" spans="1:5" s="11" customFormat="1" ht="12" customHeight="1">
      <c r="A18" s="50" t="s">
        <v>300</v>
      </c>
      <c r="B18" s="31" t="s">
        <v>171</v>
      </c>
      <c r="C18" s="32"/>
      <c r="D18" s="32"/>
      <c r="E18" s="60"/>
    </row>
    <row r="19" spans="1:5" s="11" customFormat="1" ht="12" customHeight="1">
      <c r="A19" s="50" t="s">
        <v>301</v>
      </c>
      <c r="B19" s="42" t="s">
        <v>388</v>
      </c>
      <c r="C19" s="269"/>
      <c r="D19" s="269">
        <v>23192</v>
      </c>
      <c r="E19" s="270">
        <v>23192</v>
      </c>
    </row>
    <row r="20" spans="1:5" s="11" customFormat="1" ht="12" customHeight="1">
      <c r="A20" s="50" t="s">
        <v>302</v>
      </c>
      <c r="B20" s="84" t="s">
        <v>252</v>
      </c>
      <c r="C20" s="240"/>
      <c r="D20" s="240"/>
      <c r="E20" s="241"/>
    </row>
    <row r="21" spans="1:5" s="11" customFormat="1" ht="12" customHeight="1">
      <c r="A21" s="50" t="s">
        <v>303</v>
      </c>
      <c r="B21" s="84" t="s">
        <v>390</v>
      </c>
      <c r="C21" s="240"/>
      <c r="D21" s="240"/>
      <c r="E21" s="241"/>
    </row>
    <row r="22" spans="1:5" s="11" customFormat="1" ht="12" customHeight="1" thickBot="1">
      <c r="A22" s="53" t="s">
        <v>304</v>
      </c>
      <c r="B22" s="85" t="s">
        <v>391</v>
      </c>
      <c r="C22" s="533"/>
      <c r="D22" s="533">
        <v>23192</v>
      </c>
      <c r="E22" s="534">
        <v>23192</v>
      </c>
    </row>
    <row r="23" spans="1:5" s="11" customFormat="1" ht="12" customHeight="1" thickBot="1">
      <c r="A23" s="74" t="s">
        <v>7</v>
      </c>
      <c r="B23" s="75" t="s">
        <v>705</v>
      </c>
      <c r="C23" s="267"/>
      <c r="D23" s="267"/>
      <c r="E23" s="268"/>
    </row>
    <row r="24" spans="1:5" s="11" customFormat="1" ht="12" customHeight="1">
      <c r="A24" s="52" t="s">
        <v>213</v>
      </c>
      <c r="B24" s="36" t="s">
        <v>164</v>
      </c>
      <c r="C24" s="63"/>
      <c r="D24" s="63"/>
      <c r="E24" s="64"/>
    </row>
    <row r="25" spans="1:5" s="11" customFormat="1" ht="12" customHeight="1">
      <c r="A25" s="49" t="s">
        <v>214</v>
      </c>
      <c r="B25" s="31" t="s">
        <v>331</v>
      </c>
      <c r="C25" s="58"/>
      <c r="D25" s="58"/>
      <c r="E25" s="59"/>
    </row>
    <row r="26" spans="1:5" s="11" customFormat="1" ht="12" customHeight="1" thickBot="1">
      <c r="A26" s="53" t="s">
        <v>215</v>
      </c>
      <c r="B26" s="39" t="s">
        <v>443</v>
      </c>
      <c r="C26" s="65"/>
      <c r="D26" s="65"/>
      <c r="E26" s="66"/>
    </row>
    <row r="27" spans="1:5" s="11" customFormat="1" ht="12" customHeight="1" thickBot="1">
      <c r="A27" s="74" t="s">
        <v>8</v>
      </c>
      <c r="B27" s="75" t="s">
        <v>706</v>
      </c>
      <c r="C27" s="267">
        <v>4268</v>
      </c>
      <c r="D27" s="267"/>
      <c r="E27" s="268">
        <v>25874</v>
      </c>
    </row>
    <row r="28" spans="1:5" s="11" customFormat="1" ht="12" customHeight="1">
      <c r="A28" s="52" t="s">
        <v>216</v>
      </c>
      <c r="B28" s="95" t="s">
        <v>332</v>
      </c>
      <c r="C28" s="271">
        <v>4268</v>
      </c>
      <c r="D28" s="271"/>
      <c r="E28" s="272">
        <v>4268</v>
      </c>
    </row>
    <row r="29" spans="1:5" s="11" customFormat="1" ht="12" customHeight="1">
      <c r="A29" s="50" t="s">
        <v>221</v>
      </c>
      <c r="B29" s="84" t="s">
        <v>220</v>
      </c>
      <c r="C29" s="240">
        <v>2716</v>
      </c>
      <c r="D29" s="240"/>
      <c r="E29" s="241">
        <v>2716</v>
      </c>
    </row>
    <row r="30" spans="1:5" s="11" customFormat="1" ht="12" customHeight="1">
      <c r="A30" s="50" t="s">
        <v>222</v>
      </c>
      <c r="B30" s="84" t="s">
        <v>437</v>
      </c>
      <c r="C30" s="240"/>
      <c r="D30" s="240"/>
      <c r="E30" s="241"/>
    </row>
    <row r="31" spans="1:5" s="11" customFormat="1" ht="12" customHeight="1">
      <c r="A31" s="50" t="s">
        <v>223</v>
      </c>
      <c r="B31" s="84" t="s">
        <v>225</v>
      </c>
      <c r="C31" s="240"/>
      <c r="D31" s="240"/>
      <c r="E31" s="241"/>
    </row>
    <row r="32" spans="1:5" s="11" customFormat="1" ht="12" customHeight="1">
      <c r="A32" s="53" t="s">
        <v>224</v>
      </c>
      <c r="B32" s="85" t="s">
        <v>270</v>
      </c>
      <c r="C32" s="533">
        <v>1552</v>
      </c>
      <c r="D32" s="533"/>
      <c r="E32" s="534">
        <v>1552</v>
      </c>
    </row>
    <row r="33" spans="1:5" s="11" customFormat="1" ht="12" customHeight="1">
      <c r="A33" s="50" t="s">
        <v>217</v>
      </c>
      <c r="B33" s="42" t="s">
        <v>333</v>
      </c>
      <c r="C33" s="269"/>
      <c r="D33" s="269"/>
      <c r="E33" s="270">
        <v>21606</v>
      </c>
    </row>
    <row r="34" spans="1:5" s="11" customFormat="1" ht="12" customHeight="1">
      <c r="A34" s="50" t="s">
        <v>228</v>
      </c>
      <c r="B34" s="84" t="s">
        <v>220</v>
      </c>
      <c r="C34" s="240"/>
      <c r="D34" s="240"/>
      <c r="E34" s="241"/>
    </row>
    <row r="35" spans="1:5" s="11" customFormat="1" ht="12" customHeight="1">
      <c r="A35" s="50" t="s">
        <v>229</v>
      </c>
      <c r="B35" s="84" t="s">
        <v>437</v>
      </c>
      <c r="C35" s="240"/>
      <c r="D35" s="240">
        <v>21606</v>
      </c>
      <c r="E35" s="241">
        <v>21606</v>
      </c>
    </row>
    <row r="36" spans="1:5" s="11" customFormat="1" ht="12" customHeight="1">
      <c r="A36" s="50" t="s">
        <v>707</v>
      </c>
      <c r="B36" s="84" t="s">
        <v>708</v>
      </c>
      <c r="C36" s="240"/>
      <c r="D36" s="240">
        <v>21606</v>
      </c>
      <c r="E36" s="241">
        <v>21606</v>
      </c>
    </row>
    <row r="37" spans="1:5" s="11" customFormat="1" ht="12" customHeight="1">
      <c r="A37" s="53" t="s">
        <v>230</v>
      </c>
      <c r="B37" s="85" t="s">
        <v>225</v>
      </c>
      <c r="C37" s="533"/>
      <c r="D37" s="533"/>
      <c r="E37" s="534"/>
    </row>
    <row r="38" spans="1:5" s="11" customFormat="1" ht="12" customHeight="1">
      <c r="A38" s="50" t="s">
        <v>231</v>
      </c>
      <c r="B38" s="42" t="s">
        <v>270</v>
      </c>
      <c r="C38" s="67"/>
      <c r="D38" s="67"/>
      <c r="E38" s="68"/>
    </row>
    <row r="39" spans="1:5" s="11" customFormat="1" ht="12" customHeight="1" thickBot="1">
      <c r="A39" s="49" t="s">
        <v>269</v>
      </c>
      <c r="B39" s="80" t="s">
        <v>334</v>
      </c>
      <c r="C39" s="82"/>
      <c r="D39" s="82"/>
      <c r="E39" s="83"/>
    </row>
    <row r="40" spans="1:7" s="11" customFormat="1" ht="17.25" customHeight="1" thickBot="1">
      <c r="A40" s="773"/>
      <c r="B40" s="75" t="s">
        <v>387</v>
      </c>
      <c r="C40" s="294"/>
      <c r="D40" s="294"/>
      <c r="E40" s="295"/>
      <c r="G40" s="273"/>
    </row>
    <row r="41" spans="1:5" s="11" customFormat="1" ht="12" customHeight="1">
      <c r="A41" s="54" t="s">
        <v>9</v>
      </c>
      <c r="B41" s="43" t="s">
        <v>709</v>
      </c>
      <c r="C41" s="44"/>
      <c r="D41" s="44"/>
      <c r="E41" s="69"/>
    </row>
    <row r="42" spans="1:5" s="11" customFormat="1" ht="12" customHeight="1" thickBot="1">
      <c r="A42" s="53" t="s">
        <v>226</v>
      </c>
      <c r="B42" s="30" t="s">
        <v>444</v>
      </c>
      <c r="C42" s="65"/>
      <c r="D42" s="65"/>
      <c r="E42" s="66"/>
    </row>
    <row r="43" spans="1:5" s="11" customFormat="1" ht="12" customHeight="1" thickBot="1">
      <c r="A43" s="773"/>
      <c r="B43" s="81" t="s">
        <v>445</v>
      </c>
      <c r="C43" s="274"/>
      <c r="D43" s="274"/>
      <c r="E43" s="275"/>
    </row>
    <row r="44" spans="1:5" s="11" customFormat="1" ht="12" customHeight="1" thickBot="1">
      <c r="A44" s="585" t="s">
        <v>10</v>
      </c>
      <c r="B44" s="587" t="s">
        <v>446</v>
      </c>
      <c r="C44" s="624">
        <v>186235</v>
      </c>
      <c r="D44" s="624">
        <v>24408</v>
      </c>
      <c r="E44" s="625">
        <v>232249</v>
      </c>
    </row>
    <row r="45" spans="1:5" s="11" customFormat="1" ht="12" customHeight="1" thickBot="1">
      <c r="A45" s="585" t="s">
        <v>11</v>
      </c>
      <c r="B45" s="587" t="s">
        <v>447</v>
      </c>
      <c r="C45" s="624"/>
      <c r="D45" s="624"/>
      <c r="E45" s="625"/>
    </row>
    <row r="46" spans="1:5" s="11" customFormat="1" ht="12" customHeight="1" thickBot="1">
      <c r="A46" s="585" t="s">
        <v>12</v>
      </c>
      <c r="B46" s="587" t="s">
        <v>416</v>
      </c>
      <c r="C46" s="626"/>
      <c r="D46" s="626"/>
      <c r="E46" s="627"/>
    </row>
    <row r="47" spans="1:5" s="11" customFormat="1" ht="12" customHeight="1">
      <c r="A47" s="54" t="s">
        <v>13</v>
      </c>
      <c r="B47" s="588" t="s">
        <v>448</v>
      </c>
      <c r="C47" s="242">
        <v>27476</v>
      </c>
      <c r="D47" s="242"/>
      <c r="E47" s="243">
        <v>27476</v>
      </c>
    </row>
    <row r="48" spans="1:5" s="11" customFormat="1" ht="12" customHeight="1">
      <c r="A48" s="52" t="s">
        <v>409</v>
      </c>
      <c r="B48" s="588" t="s">
        <v>449</v>
      </c>
      <c r="C48" s="240">
        <v>27476</v>
      </c>
      <c r="D48" s="240"/>
      <c r="E48" s="241">
        <v>27476</v>
      </c>
    </row>
    <row r="49" spans="1:5" s="11" customFormat="1" ht="12" customHeight="1">
      <c r="A49" s="49" t="s">
        <v>410</v>
      </c>
      <c r="B49" s="85" t="s">
        <v>450</v>
      </c>
      <c r="C49" s="58"/>
      <c r="D49" s="58"/>
      <c r="E49" s="59"/>
    </row>
    <row r="50" spans="1:5" s="11" customFormat="1" ht="12" customHeight="1">
      <c r="A50" s="50" t="s">
        <v>411</v>
      </c>
      <c r="B50" s="85" t="s">
        <v>451</v>
      </c>
      <c r="C50" s="32"/>
      <c r="D50" s="32"/>
      <c r="E50" s="60"/>
    </row>
    <row r="51" spans="1:5" s="11" customFormat="1" ht="12" customHeight="1">
      <c r="A51" s="49" t="s">
        <v>415</v>
      </c>
      <c r="B51" s="85" t="s">
        <v>452</v>
      </c>
      <c r="C51" s="58"/>
      <c r="D51" s="58"/>
      <c r="E51" s="59"/>
    </row>
    <row r="52" spans="1:5" s="11" customFormat="1" ht="12" customHeight="1" thickBot="1">
      <c r="A52" s="55" t="s">
        <v>455</v>
      </c>
      <c r="B52" s="594" t="s">
        <v>453</v>
      </c>
      <c r="C52" s="56"/>
      <c r="D52" s="56"/>
      <c r="E52" s="57"/>
    </row>
    <row r="53" spans="1:6" s="11" customFormat="1" ht="15" customHeight="1" thickBot="1">
      <c r="A53" s="773"/>
      <c r="B53" s="204" t="s">
        <v>456</v>
      </c>
      <c r="C53" s="267"/>
      <c r="D53" s="267"/>
      <c r="E53" s="629"/>
      <c r="F53" s="630"/>
    </row>
    <row r="54" spans="1:5" s="11" customFormat="1" ht="22.5" customHeight="1">
      <c r="A54" s="771" t="s">
        <v>14</v>
      </c>
      <c r="B54" s="771" t="s">
        <v>454</v>
      </c>
      <c r="C54" s="774">
        <v>213711</v>
      </c>
      <c r="D54" s="774">
        <v>24408</v>
      </c>
      <c r="E54" s="774">
        <v>259725</v>
      </c>
    </row>
    <row r="55" spans="1:5" s="11" customFormat="1" ht="12.75" customHeight="1">
      <c r="A55" s="25"/>
      <c r="B55" s="26"/>
      <c r="C55" s="10"/>
      <c r="D55" s="10"/>
      <c r="E55" s="10"/>
    </row>
    <row r="56" spans="1:5" s="11" customFormat="1" ht="12.75" customHeight="1">
      <c r="A56" s="25"/>
      <c r="B56" s="26"/>
      <c r="C56" s="10"/>
      <c r="D56" s="10"/>
      <c r="E56" s="10"/>
    </row>
    <row r="57" spans="1:5" ht="16.5" customHeight="1">
      <c r="A57" s="829" t="s">
        <v>33</v>
      </c>
      <c r="B57" s="829"/>
      <c r="C57" s="829"/>
      <c r="D57" s="829"/>
      <c r="E57" s="829"/>
    </row>
    <row r="58" spans="1:5" ht="16.5" customHeight="1" thickBot="1">
      <c r="A58" s="830" t="s">
        <v>432</v>
      </c>
      <c r="B58" s="830"/>
      <c r="C58" s="28"/>
      <c r="D58" s="831" t="s">
        <v>49</v>
      </c>
      <c r="E58" s="831"/>
    </row>
    <row r="59" spans="1:5" ht="37.5" customHeight="1" thickBot="1">
      <c r="A59" s="96" t="s">
        <v>1</v>
      </c>
      <c r="B59" s="97" t="s">
        <v>34</v>
      </c>
      <c r="C59" s="97" t="s">
        <v>699</v>
      </c>
      <c r="D59" s="97" t="s">
        <v>700</v>
      </c>
      <c r="E59" s="263" t="s">
        <v>701</v>
      </c>
    </row>
    <row r="60" spans="1:5" s="264" customFormat="1" ht="12" customHeight="1" thickBot="1">
      <c r="A60" s="206">
        <v>1</v>
      </c>
      <c r="B60" s="207">
        <v>2</v>
      </c>
      <c r="C60" s="207">
        <v>3</v>
      </c>
      <c r="D60" s="207">
        <v>4</v>
      </c>
      <c r="E60" s="208">
        <v>5</v>
      </c>
    </row>
    <row r="61" spans="1:5" ht="12" customHeight="1" thickBot="1">
      <c r="A61" s="78" t="s">
        <v>3</v>
      </c>
      <c r="B61" s="198" t="s">
        <v>460</v>
      </c>
      <c r="C61" s="276">
        <f>SUM(C62:C73)</f>
        <v>204672</v>
      </c>
      <c r="D61" s="276">
        <f>SUM(D62:D73)</f>
        <v>-395</v>
      </c>
      <c r="E61" s="277">
        <f>SUM(E62:E73)</f>
        <v>204277</v>
      </c>
    </row>
    <row r="62" spans="1:5" ht="12" customHeight="1">
      <c r="A62" s="54" t="s">
        <v>232</v>
      </c>
      <c r="B62" s="43" t="s">
        <v>35</v>
      </c>
      <c r="C62" s="45">
        <v>77776</v>
      </c>
      <c r="D62" s="45">
        <v>1411</v>
      </c>
      <c r="E62" s="46">
        <v>79187</v>
      </c>
    </row>
    <row r="63" spans="1:5" ht="12" customHeight="1">
      <c r="A63" s="50" t="s">
        <v>233</v>
      </c>
      <c r="B63" s="31" t="s">
        <v>36</v>
      </c>
      <c r="C63" s="33">
        <v>20516</v>
      </c>
      <c r="D63" s="33"/>
      <c r="E63" s="34">
        <v>20516</v>
      </c>
    </row>
    <row r="64" spans="1:5" ht="12" customHeight="1">
      <c r="A64" s="50" t="s">
        <v>234</v>
      </c>
      <c r="B64" s="31" t="s">
        <v>328</v>
      </c>
      <c r="C64" s="40">
        <v>33591</v>
      </c>
      <c r="D64" s="40">
        <v>-1806</v>
      </c>
      <c r="E64" s="41">
        <v>31785</v>
      </c>
    </row>
    <row r="65" spans="1:5" ht="12" customHeight="1">
      <c r="A65" s="50" t="s">
        <v>235</v>
      </c>
      <c r="B65" s="47" t="s">
        <v>183</v>
      </c>
      <c r="C65" s="40">
        <v>15615</v>
      </c>
      <c r="D65" s="40"/>
      <c r="E65" s="41">
        <v>15615</v>
      </c>
    </row>
    <row r="66" spans="1:5" ht="12" customHeight="1">
      <c r="A66" s="50" t="s">
        <v>279</v>
      </c>
      <c r="B66" s="70" t="s">
        <v>311</v>
      </c>
      <c r="C66" s="40"/>
      <c r="D66" s="40"/>
      <c r="E66" s="41"/>
    </row>
    <row r="67" spans="1:5" ht="12" customHeight="1">
      <c r="A67" s="50" t="s">
        <v>236</v>
      </c>
      <c r="B67" s="31" t="s">
        <v>259</v>
      </c>
      <c r="C67" s="40"/>
      <c r="D67" s="40"/>
      <c r="E67" s="41"/>
    </row>
    <row r="68" spans="1:5" ht="12" customHeight="1">
      <c r="A68" s="50" t="s">
        <v>237</v>
      </c>
      <c r="B68" s="86" t="s">
        <v>280</v>
      </c>
      <c r="C68" s="40">
        <v>5143</v>
      </c>
      <c r="D68" s="40"/>
      <c r="E68" s="41">
        <v>5143</v>
      </c>
    </row>
    <row r="69" spans="1:5" ht="12" customHeight="1">
      <c r="A69" s="50" t="s">
        <v>282</v>
      </c>
      <c r="B69" s="86" t="s">
        <v>364</v>
      </c>
      <c r="C69" s="40"/>
      <c r="D69" s="40"/>
      <c r="E69" s="41"/>
    </row>
    <row r="70" spans="1:5" ht="12" customHeight="1">
      <c r="A70" s="50" t="s">
        <v>283</v>
      </c>
      <c r="B70" s="31" t="s">
        <v>174</v>
      </c>
      <c r="C70" s="40">
        <v>49231</v>
      </c>
      <c r="D70" s="40"/>
      <c r="E70" s="41">
        <v>49231</v>
      </c>
    </row>
    <row r="71" spans="1:5" ht="12" customHeight="1">
      <c r="A71" s="50" t="s">
        <v>284</v>
      </c>
      <c r="B71" s="31" t="s">
        <v>37</v>
      </c>
      <c r="C71" s="40"/>
      <c r="D71" s="40"/>
      <c r="E71" s="41"/>
    </row>
    <row r="72" spans="1:5" ht="12" customHeight="1">
      <c r="A72" s="49" t="s">
        <v>285</v>
      </c>
      <c r="B72" s="48" t="s">
        <v>281</v>
      </c>
      <c r="C72" s="40"/>
      <c r="D72" s="40"/>
      <c r="E72" s="41"/>
    </row>
    <row r="73" spans="1:5" ht="12" customHeight="1" thickBot="1">
      <c r="A73" s="55" t="s">
        <v>288</v>
      </c>
      <c r="B73" s="71" t="s">
        <v>286</v>
      </c>
      <c r="C73" s="72">
        <v>2800</v>
      </c>
      <c r="D73" s="72"/>
      <c r="E73" s="73">
        <v>2800</v>
      </c>
    </row>
    <row r="74" spans="1:5" ht="12" customHeight="1" thickBot="1">
      <c r="A74" s="74" t="s">
        <v>4</v>
      </c>
      <c r="B74" s="195" t="s">
        <v>435</v>
      </c>
      <c r="C74" s="278">
        <f>SUM(C75:C81)</f>
        <v>2827</v>
      </c>
      <c r="D74" s="278">
        <f>SUM(D75:D81)</f>
        <v>46409</v>
      </c>
      <c r="E74" s="279">
        <f>SUM(E75:E81)</f>
        <v>49236</v>
      </c>
    </row>
    <row r="75" spans="1:5" ht="12" customHeight="1">
      <c r="A75" s="52" t="s">
        <v>238</v>
      </c>
      <c r="B75" s="36" t="s">
        <v>329</v>
      </c>
      <c r="C75" s="37"/>
      <c r="D75" s="37">
        <v>24803</v>
      </c>
      <c r="E75" s="38">
        <v>24803</v>
      </c>
    </row>
    <row r="76" spans="1:5" ht="12" customHeight="1">
      <c r="A76" s="52" t="s">
        <v>239</v>
      </c>
      <c r="B76" s="31" t="s">
        <v>330</v>
      </c>
      <c r="C76" s="33">
        <v>2827</v>
      </c>
      <c r="D76" s="33">
        <v>-1137</v>
      </c>
      <c r="E76" s="34">
        <v>1690</v>
      </c>
    </row>
    <row r="77" spans="1:5" ht="12" customHeight="1">
      <c r="A77" s="52" t="s">
        <v>240</v>
      </c>
      <c r="B77" s="31" t="s">
        <v>267</v>
      </c>
      <c r="C77" s="33"/>
      <c r="D77" s="33"/>
      <c r="E77" s="34"/>
    </row>
    <row r="78" spans="1:5" ht="12" customHeight="1">
      <c r="A78" s="52" t="s">
        <v>241</v>
      </c>
      <c r="B78" s="31" t="s">
        <v>266</v>
      </c>
      <c r="C78" s="33"/>
      <c r="D78" s="33"/>
      <c r="E78" s="34"/>
    </row>
    <row r="79" spans="1:5" ht="12" customHeight="1">
      <c r="A79" s="52" t="s">
        <v>242</v>
      </c>
      <c r="B79" s="31" t="s">
        <v>173</v>
      </c>
      <c r="C79" s="33"/>
      <c r="D79" s="33"/>
      <c r="E79" s="34"/>
    </row>
    <row r="80" spans="1:5" ht="12" customHeight="1">
      <c r="A80" s="49" t="s">
        <v>287</v>
      </c>
      <c r="B80" s="48" t="s">
        <v>312</v>
      </c>
      <c r="C80" s="40"/>
      <c r="D80" s="40"/>
      <c r="E80" s="41"/>
    </row>
    <row r="81" spans="1:5" ht="12" customHeight="1">
      <c r="A81" s="53" t="s">
        <v>313</v>
      </c>
      <c r="B81" s="48" t="s">
        <v>195</v>
      </c>
      <c r="C81" s="40"/>
      <c r="D81" s="40">
        <v>22743</v>
      </c>
      <c r="E81" s="41">
        <v>22743</v>
      </c>
    </row>
    <row r="82" spans="1:5" ht="12" customHeight="1" thickBot="1">
      <c r="A82" s="777" t="s">
        <v>710</v>
      </c>
      <c r="B82" s="778" t="s">
        <v>711</v>
      </c>
      <c r="C82" s="72"/>
      <c r="D82" s="72">
        <v>22743</v>
      </c>
      <c r="E82" s="72">
        <v>22743</v>
      </c>
    </row>
    <row r="83" spans="1:5" ht="12" customHeight="1" thickBot="1">
      <c r="A83" s="779" t="s">
        <v>5</v>
      </c>
      <c r="B83" s="780" t="s">
        <v>436</v>
      </c>
      <c r="C83" s="781">
        <f>SUM(C84:C85)</f>
        <v>0</v>
      </c>
      <c r="D83" s="781">
        <f>SUM(D84:D85)</f>
        <v>0</v>
      </c>
      <c r="E83" s="782">
        <f>SUM(E84:E85)</f>
        <v>0</v>
      </c>
    </row>
    <row r="84" spans="1:5" ht="12" customHeight="1">
      <c r="A84" s="52" t="s">
        <v>206</v>
      </c>
      <c r="B84" s="36" t="s">
        <v>74</v>
      </c>
      <c r="C84" s="37"/>
      <c r="D84" s="37"/>
      <c r="E84" s="38"/>
    </row>
    <row r="85" spans="1:5" ht="12" customHeight="1" thickBot="1">
      <c r="A85" s="50" t="s">
        <v>207</v>
      </c>
      <c r="B85" s="31" t="s">
        <v>75</v>
      </c>
      <c r="C85" s="33"/>
      <c r="D85" s="33"/>
      <c r="E85" s="34"/>
    </row>
    <row r="86" spans="1:5" ht="12" customHeight="1" thickBot="1">
      <c r="A86" s="74" t="s">
        <v>6</v>
      </c>
      <c r="B86" s="195" t="s">
        <v>461</v>
      </c>
      <c r="C86" s="196"/>
      <c r="D86" s="196"/>
      <c r="E86" s="197"/>
    </row>
    <row r="87" spans="1:5" ht="12" customHeight="1" thickBot="1">
      <c r="A87" s="74" t="s">
        <v>7</v>
      </c>
      <c r="B87" s="586" t="s">
        <v>462</v>
      </c>
      <c r="C87" s="278">
        <f>C61+C74+C83+C86</f>
        <v>207499</v>
      </c>
      <c r="D87" s="278">
        <f>D61+D74+D83+D86</f>
        <v>46014</v>
      </c>
      <c r="E87" s="279">
        <f>E61+E74+E83+E86</f>
        <v>253513</v>
      </c>
    </row>
    <row r="88" spans="1:5" ht="12" customHeight="1" thickBot="1">
      <c r="A88" s="74" t="s">
        <v>8</v>
      </c>
      <c r="B88" s="195" t="s">
        <v>463</v>
      </c>
      <c r="C88" s="278">
        <f>SUM(C89:C94)</f>
        <v>6212</v>
      </c>
      <c r="D88" s="278">
        <f>SUM(D89:D94)</f>
        <v>0</v>
      </c>
      <c r="E88" s="279">
        <f>SUM(E89:E94)</f>
        <v>6212</v>
      </c>
    </row>
    <row r="89" spans="1:5" ht="12" customHeight="1">
      <c r="A89" s="52" t="s">
        <v>216</v>
      </c>
      <c r="B89" s="36" t="s">
        <v>467</v>
      </c>
      <c r="C89" s="37">
        <v>4566</v>
      </c>
      <c r="D89" s="37"/>
      <c r="E89" s="38">
        <v>4566</v>
      </c>
    </row>
    <row r="90" spans="1:5" ht="12" customHeight="1">
      <c r="A90" s="49" t="s">
        <v>217</v>
      </c>
      <c r="B90" s="36" t="s">
        <v>468</v>
      </c>
      <c r="C90" s="595"/>
      <c r="D90" s="595"/>
      <c r="E90" s="596"/>
    </row>
    <row r="91" spans="1:5" ht="12" customHeight="1">
      <c r="A91" s="49" t="s">
        <v>269</v>
      </c>
      <c r="B91" s="48" t="s">
        <v>469</v>
      </c>
      <c r="C91" s="33">
        <v>1646</v>
      </c>
      <c r="D91" s="33"/>
      <c r="E91" s="34">
        <v>1646</v>
      </c>
    </row>
    <row r="92" spans="1:5" ht="12" customHeight="1">
      <c r="A92" s="49" t="s">
        <v>271</v>
      </c>
      <c r="B92" s="48" t="s">
        <v>470</v>
      </c>
      <c r="C92" s="40"/>
      <c r="D92" s="40"/>
      <c r="E92" s="41"/>
    </row>
    <row r="93" spans="1:5" ht="12" customHeight="1">
      <c r="A93" s="49" t="s">
        <v>464</v>
      </c>
      <c r="B93" s="48" t="s">
        <v>471</v>
      </c>
      <c r="C93" s="40"/>
      <c r="D93" s="40"/>
      <c r="E93" s="41"/>
    </row>
    <row r="94" spans="1:5" ht="12" customHeight="1" thickBot="1">
      <c r="A94" s="53" t="s">
        <v>465</v>
      </c>
      <c r="B94" s="71" t="s">
        <v>472</v>
      </c>
      <c r="C94" s="56"/>
      <c r="D94" s="56"/>
      <c r="E94" s="631"/>
    </row>
    <row r="95" spans="1:11" ht="15" customHeight="1" thickBot="1">
      <c r="A95" s="74" t="s">
        <v>9</v>
      </c>
      <c r="B95" s="205" t="s">
        <v>466</v>
      </c>
      <c r="C95" s="278">
        <f>C87+C88</f>
        <v>213711</v>
      </c>
      <c r="D95" s="278">
        <f>D87+D88</f>
        <v>46014</v>
      </c>
      <c r="E95" s="279">
        <f>E87+E88</f>
        <v>259725</v>
      </c>
      <c r="H95" s="273"/>
      <c r="I95" s="597"/>
      <c r="J95" s="597"/>
      <c r="K95" s="597"/>
    </row>
    <row r="96" spans="1:5" s="11" customFormat="1" ht="12.75" customHeight="1">
      <c r="A96" s="833" t="s">
        <v>335</v>
      </c>
      <c r="B96" s="833"/>
      <c r="C96" s="833"/>
      <c r="D96" s="833"/>
      <c r="E96" s="833"/>
    </row>
    <row r="98" spans="1:5" ht="15.75">
      <c r="A98" s="832" t="s">
        <v>474</v>
      </c>
      <c r="B98" s="832"/>
      <c r="C98" s="832"/>
      <c r="D98" s="832"/>
      <c r="E98" s="832"/>
    </row>
    <row r="99" spans="1:2" ht="16.5" thickBot="1">
      <c r="A99" s="830" t="s">
        <v>433</v>
      </c>
      <c r="B99" s="830"/>
    </row>
    <row r="100" spans="1:6" ht="23.25" customHeight="1" thickBot="1">
      <c r="A100" s="74">
        <v>1</v>
      </c>
      <c r="B100" s="195" t="s">
        <v>473</v>
      </c>
      <c r="C100" s="267">
        <f>+C44-C87</f>
        <v>-21264</v>
      </c>
      <c r="D100" s="267">
        <f>+D44-D87</f>
        <v>-21606</v>
      </c>
      <c r="E100" s="629">
        <f>+E44-E87</f>
        <v>-21264</v>
      </c>
      <c r="F100" s="632"/>
    </row>
    <row r="101" spans="3:5" ht="15.75">
      <c r="C101" s="605"/>
      <c r="D101" s="605"/>
      <c r="E101" s="605"/>
    </row>
    <row r="102" spans="1:5" ht="15.75">
      <c r="A102" s="832" t="s">
        <v>475</v>
      </c>
      <c r="B102" s="832"/>
      <c r="C102" s="832"/>
      <c r="D102" s="832"/>
      <c r="E102" s="832"/>
    </row>
    <row r="103" spans="1:2" ht="16.5" thickBot="1">
      <c r="A103" s="830" t="s">
        <v>434</v>
      </c>
      <c r="B103" s="830"/>
    </row>
    <row r="104" spans="1:5" ht="12" customHeight="1" thickBot="1">
      <c r="A104" s="74" t="s">
        <v>3</v>
      </c>
      <c r="B104" s="195" t="s">
        <v>476</v>
      </c>
      <c r="C104" s="615">
        <f>C105-C106</f>
        <v>21264</v>
      </c>
      <c r="D104" s="615">
        <f>D105-D106</f>
        <v>0</v>
      </c>
      <c r="E104" s="616">
        <f>E105-E106</f>
        <v>21264</v>
      </c>
    </row>
    <row r="105" spans="1:5" ht="12.75" customHeight="1">
      <c r="A105" s="52" t="s">
        <v>232</v>
      </c>
      <c r="B105" s="36" t="s">
        <v>478</v>
      </c>
      <c r="C105" s="611">
        <f>+C47</f>
        <v>27476</v>
      </c>
      <c r="D105" s="611">
        <f>+D47</f>
        <v>0</v>
      </c>
      <c r="E105" s="612">
        <f>+E47</f>
        <v>27476</v>
      </c>
    </row>
    <row r="106" spans="1:5" ht="12.75" customHeight="1" thickBot="1">
      <c r="A106" s="55" t="s">
        <v>233</v>
      </c>
      <c r="B106" s="71" t="s">
        <v>477</v>
      </c>
      <c r="C106" s="613">
        <f>+C88</f>
        <v>6212</v>
      </c>
      <c r="D106" s="613">
        <f>+D88</f>
        <v>0</v>
      </c>
      <c r="E106" s="614">
        <f>+E88</f>
        <v>6212</v>
      </c>
    </row>
  </sheetData>
  <sheetProtection/>
  <mergeCells count="8">
    <mergeCell ref="A57:E57"/>
    <mergeCell ref="A58:B58"/>
    <mergeCell ref="A103:B103"/>
    <mergeCell ref="D58:E58"/>
    <mergeCell ref="A98:E98"/>
    <mergeCell ref="A99:B99"/>
    <mergeCell ref="A102:E102"/>
    <mergeCell ref="A96:E96"/>
  </mergeCells>
  <printOptions horizontalCentered="1"/>
  <pageMargins left="0.7874015748031497" right="0.7874015748031497" top="1.4566929133858268" bottom="0.87" header="0.7874015748031497" footer="0.58"/>
  <pageSetup fitToHeight="2" fitToWidth="3" horizontalDpi="300" verticalDpi="300" orientation="portrait" paperSize="9" scale="95" r:id="rId1"/>
  <headerFooter alignWithMargins="0">
    <oddHeader>&amp;C&amp;"Times New Roman CE,Félkövér"&amp;12
Domaháza Község Önkormányzat
2010. ÉVI KÖLTSÉGVETÉSÉNEK PÉNZÜGYI MÉRLEGE&amp;10
&amp;R&amp;"Times New Roman CE,Félkövér dőlt"&amp;11 1. sz. melléklet</oddHeader>
  </headerFooter>
  <rowBreaks count="1" manualBreakCount="1">
    <brk id="55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4">
      <selection activeCell="F24" sqref="F24"/>
    </sheetView>
  </sheetViews>
  <sheetFormatPr defaultColWidth="9.00390625" defaultRowHeight="12.75"/>
  <cols>
    <col min="1" max="1" width="11.625" style="3" customWidth="1"/>
    <col min="2" max="2" width="12.375" style="1" customWidth="1"/>
    <col min="3" max="3" width="49.12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2"/>
      <c r="B1" s="13"/>
      <c r="C1" s="13"/>
      <c r="D1" s="94" t="s">
        <v>376</v>
      </c>
    </row>
    <row r="2" spans="1:6" s="6" customFormat="1" ht="15.75">
      <c r="A2" s="17" t="s">
        <v>46</v>
      </c>
      <c r="B2" s="18"/>
      <c r="C2" s="19" t="s">
        <v>196</v>
      </c>
      <c r="D2" s="20"/>
      <c r="F2" s="6">
        <v>3</v>
      </c>
    </row>
    <row r="3" spans="1:4" s="6" customFormat="1" ht="16.5" thickBot="1">
      <c r="A3" s="21"/>
      <c r="B3" s="22"/>
      <c r="C3" s="584"/>
      <c r="D3" s="23" t="s">
        <v>49</v>
      </c>
    </row>
    <row r="4" spans="1:6" s="7" customFormat="1" ht="21" customHeight="1" thickBot="1">
      <c r="A4" s="110" t="s">
        <v>50</v>
      </c>
      <c r="B4" s="817" t="s">
        <v>322</v>
      </c>
      <c r="C4" s="110" t="s">
        <v>51</v>
      </c>
      <c r="D4" s="16" t="s">
        <v>724</v>
      </c>
      <c r="E4" s="7" t="s">
        <v>700</v>
      </c>
      <c r="F4" s="7" t="s">
        <v>727</v>
      </c>
    </row>
    <row r="5" spans="1:4" ht="12.75">
      <c r="A5" s="98" t="s">
        <v>53</v>
      </c>
      <c r="B5" s="99"/>
      <c r="C5" s="810"/>
      <c r="D5" s="260"/>
    </row>
    <row r="6" spans="1:4" ht="13.5" thickBot="1">
      <c r="A6" s="154">
        <v>1</v>
      </c>
      <c r="B6" s="155">
        <v>2</v>
      </c>
      <c r="C6" s="811">
        <v>3</v>
      </c>
      <c r="D6" s="812">
        <v>4</v>
      </c>
    </row>
    <row r="7" spans="1:4" s="4" customFormat="1" ht="12" customHeight="1" thickBot="1">
      <c r="A7" s="214" t="s">
        <v>54</v>
      </c>
      <c r="B7" s="215"/>
      <c r="C7" s="215"/>
      <c r="D7" s="216"/>
    </row>
    <row r="8" spans="1:6" s="9" customFormat="1" ht="15.75" customHeight="1" thickBot="1">
      <c r="A8" s="156">
        <v>1</v>
      </c>
      <c r="B8" s="157"/>
      <c r="C8" s="140" t="s">
        <v>55</v>
      </c>
      <c r="D8" s="158">
        <v>630</v>
      </c>
      <c r="F8" s="9">
        <v>630</v>
      </c>
    </row>
    <row r="9" spans="1:4" s="8" customFormat="1" ht="12" customHeight="1" thickBot="1">
      <c r="A9" s="114"/>
      <c r="B9" s="115">
        <v>1</v>
      </c>
      <c r="C9" s="116" t="s">
        <v>365</v>
      </c>
      <c r="D9" s="448"/>
    </row>
    <row r="10" spans="1:6" ht="12" customHeight="1">
      <c r="A10" s="117"/>
      <c r="B10" s="118">
        <v>2</v>
      </c>
      <c r="C10" s="87" t="s">
        <v>272</v>
      </c>
      <c r="D10" s="249">
        <v>630</v>
      </c>
      <c r="F10" s="1">
        <v>630</v>
      </c>
    </row>
    <row r="11" spans="1:4" ht="12" customHeight="1">
      <c r="A11" s="117"/>
      <c r="B11" s="118">
        <v>3</v>
      </c>
      <c r="C11" s="87" t="s">
        <v>273</v>
      </c>
      <c r="D11" s="249"/>
    </row>
    <row r="12" spans="1:4" ht="12" customHeight="1">
      <c r="A12" s="117"/>
      <c r="B12" s="118">
        <v>4</v>
      </c>
      <c r="C12" s="87" t="s">
        <v>274</v>
      </c>
      <c r="D12" s="249"/>
    </row>
    <row r="13" spans="1:4" ht="12" customHeight="1" thickBot="1">
      <c r="A13" s="117">
        <v>2</v>
      </c>
      <c r="B13" s="118"/>
      <c r="C13" s="87" t="s">
        <v>60</v>
      </c>
      <c r="D13" s="249"/>
    </row>
    <row r="14" spans="1:6" ht="12" customHeight="1" thickBot="1">
      <c r="A14" s="114">
        <v>3</v>
      </c>
      <c r="B14" s="136"/>
      <c r="C14" s="116" t="s">
        <v>305</v>
      </c>
      <c r="D14" s="250"/>
      <c r="E14" s="816">
        <v>44798</v>
      </c>
      <c r="F14" s="816">
        <v>44798</v>
      </c>
    </row>
    <row r="15" spans="1:4" s="8" customFormat="1" ht="12" customHeight="1" thickBot="1">
      <c r="A15" s="114"/>
      <c r="B15" s="115">
        <v>1</v>
      </c>
      <c r="C15" s="116" t="s">
        <v>306</v>
      </c>
      <c r="D15" s="449"/>
    </row>
    <row r="16" spans="1:6" s="2" customFormat="1" ht="12" customHeight="1">
      <c r="A16" s="130"/>
      <c r="B16" s="131">
        <v>2</v>
      </c>
      <c r="C16" s="132" t="s">
        <v>307</v>
      </c>
      <c r="D16" s="251"/>
      <c r="E16" s="2">
        <v>23192</v>
      </c>
      <c r="F16" s="2">
        <v>23192</v>
      </c>
    </row>
    <row r="17" spans="1:6" s="2" customFormat="1" ht="12" customHeight="1">
      <c r="A17" s="117"/>
      <c r="B17" s="118">
        <v>3</v>
      </c>
      <c r="C17" s="132" t="s">
        <v>366</v>
      </c>
      <c r="D17" s="249"/>
      <c r="E17" s="2">
        <v>21606</v>
      </c>
      <c r="F17" s="2">
        <v>21606</v>
      </c>
    </row>
    <row r="18" spans="1:4" s="2" customFormat="1" ht="12" customHeight="1">
      <c r="A18" s="117"/>
      <c r="B18" s="118">
        <v>4</v>
      </c>
      <c r="C18" s="87" t="s">
        <v>308</v>
      </c>
      <c r="D18" s="249"/>
    </row>
    <row r="19" spans="1:4" s="2" customFormat="1" ht="12" customHeight="1">
      <c r="A19" s="117"/>
      <c r="B19" s="118">
        <v>5</v>
      </c>
      <c r="C19" s="134" t="s">
        <v>309</v>
      </c>
      <c r="D19" s="249"/>
    </row>
    <row r="20" spans="1:4" s="2" customFormat="1" ht="12" customHeight="1">
      <c r="A20" s="117"/>
      <c r="B20" s="118">
        <v>6</v>
      </c>
      <c r="C20" s="87" t="s">
        <v>168</v>
      </c>
      <c r="D20" s="249"/>
    </row>
    <row r="21" spans="1:4" ht="12" customHeight="1">
      <c r="A21" s="149"/>
      <c r="B21" s="125">
        <v>7</v>
      </c>
      <c r="C21" s="89" t="s">
        <v>170</v>
      </c>
      <c r="D21" s="253"/>
    </row>
    <row r="22" spans="1:6" ht="12" customHeight="1" thickBot="1">
      <c r="A22" s="150">
        <v>4</v>
      </c>
      <c r="B22" s="151"/>
      <c r="C22" s="90" t="s">
        <v>80</v>
      </c>
      <c r="D22" s="254">
        <v>67404</v>
      </c>
      <c r="F22" s="1">
        <v>67404</v>
      </c>
    </row>
    <row r="23" spans="1:6" ht="12" customHeight="1" thickBot="1">
      <c r="A23" s="160"/>
      <c r="B23" s="161"/>
      <c r="C23" s="162" t="s">
        <v>32</v>
      </c>
      <c r="D23" s="255">
        <v>68034</v>
      </c>
      <c r="E23" s="816">
        <v>44798</v>
      </c>
      <c r="F23" s="816">
        <v>112832</v>
      </c>
    </row>
    <row r="24" spans="1:4" s="2" customFormat="1" ht="15" customHeight="1" thickBot="1">
      <c r="A24" s="135"/>
      <c r="B24" s="136"/>
      <c r="C24" s="212"/>
      <c r="D24" s="450"/>
    </row>
    <row r="25" spans="1:4" s="2" customFormat="1" ht="12.75" customHeight="1" thickBot="1">
      <c r="A25" s="163"/>
      <c r="B25" s="164"/>
      <c r="C25" s="165" t="s">
        <v>69</v>
      </c>
      <c r="D25" s="256"/>
    </row>
    <row r="26" spans="1:6" s="9" customFormat="1" ht="15" customHeight="1" thickBot="1">
      <c r="A26" s="156">
        <v>5</v>
      </c>
      <c r="B26" s="157"/>
      <c r="C26" s="140" t="s">
        <v>70</v>
      </c>
      <c r="D26" s="257">
        <v>65958</v>
      </c>
      <c r="E26" s="818">
        <v>-1611</v>
      </c>
      <c r="F26" s="818">
        <v>64347</v>
      </c>
    </row>
    <row r="27" spans="1:6" s="8" customFormat="1" ht="12" customHeight="1" thickBot="1">
      <c r="A27" s="114"/>
      <c r="B27" s="115">
        <v>1</v>
      </c>
      <c r="C27" s="116" t="s">
        <v>35</v>
      </c>
      <c r="D27" s="449">
        <v>47748</v>
      </c>
      <c r="F27" s="8">
        <v>47748</v>
      </c>
    </row>
    <row r="28" spans="1:4" ht="12" customHeight="1">
      <c r="A28" s="117"/>
      <c r="B28" s="118"/>
      <c r="C28" s="43" t="s">
        <v>323</v>
      </c>
      <c r="D28" s="249"/>
    </row>
    <row r="29" spans="1:6" ht="12" customHeight="1">
      <c r="A29" s="117"/>
      <c r="B29" s="118">
        <v>2</v>
      </c>
      <c r="C29" s="233" t="s">
        <v>36</v>
      </c>
      <c r="D29" s="258">
        <v>12892</v>
      </c>
      <c r="F29" s="1">
        <v>12892</v>
      </c>
    </row>
    <row r="30" spans="1:6" ht="12" customHeight="1">
      <c r="A30" s="117"/>
      <c r="B30" s="118">
        <v>3</v>
      </c>
      <c r="C30" s="31" t="s">
        <v>328</v>
      </c>
      <c r="D30" s="249">
        <v>5018</v>
      </c>
      <c r="E30" s="1">
        <v>-1611</v>
      </c>
      <c r="F30" s="1">
        <v>3407</v>
      </c>
    </row>
    <row r="31" spans="1:6" ht="12" customHeight="1">
      <c r="A31" s="127"/>
      <c r="B31" s="128">
        <v>4</v>
      </c>
      <c r="C31" s="31" t="s">
        <v>183</v>
      </c>
      <c r="D31" s="252">
        <v>300</v>
      </c>
      <c r="F31" s="1">
        <v>300</v>
      </c>
    </row>
    <row r="32" spans="1:4" ht="12" customHeight="1">
      <c r="A32" s="127"/>
      <c r="B32" s="128">
        <v>5</v>
      </c>
      <c r="C32" s="47" t="s">
        <v>311</v>
      </c>
      <c r="D32" s="252"/>
    </row>
    <row r="33" spans="1:4" ht="12" customHeight="1">
      <c r="A33" s="127"/>
      <c r="B33" s="128">
        <v>6</v>
      </c>
      <c r="C33" s="70" t="s">
        <v>259</v>
      </c>
      <c r="D33" s="252"/>
    </row>
    <row r="34" spans="1:4" ht="12" customHeight="1">
      <c r="A34" s="127"/>
      <c r="B34" s="128">
        <v>7</v>
      </c>
      <c r="C34" s="31" t="s">
        <v>293</v>
      </c>
      <c r="D34" s="252"/>
    </row>
    <row r="35" spans="1:4" ht="12" customHeight="1">
      <c r="A35" s="127"/>
      <c r="B35" s="128">
        <v>8</v>
      </c>
      <c r="C35" s="86" t="s">
        <v>174</v>
      </c>
      <c r="D35" s="252"/>
    </row>
    <row r="36" spans="1:4" s="8" customFormat="1" ht="12" customHeight="1">
      <c r="A36" s="117"/>
      <c r="B36" s="118">
        <v>9</v>
      </c>
      <c r="C36" s="31" t="s">
        <v>37</v>
      </c>
      <c r="D36" s="249"/>
    </row>
    <row r="37" spans="1:4" s="8" customFormat="1" ht="12" customHeight="1">
      <c r="A37" s="130"/>
      <c r="B37" s="131"/>
      <c r="C37" s="31" t="e">
        <f>-ellátottak pénzbeli juttatásából céljellegű kiadás</f>
        <v>#NAME?</v>
      </c>
      <c r="D37" s="251"/>
    </row>
    <row r="38" spans="1:4" s="8" customFormat="1" ht="12" customHeight="1">
      <c r="A38" s="130"/>
      <c r="B38" s="131">
        <v>10</v>
      </c>
      <c r="C38" s="237" t="s">
        <v>281</v>
      </c>
      <c r="D38" s="259"/>
    </row>
    <row r="39" spans="1:4" ht="12" customHeight="1">
      <c r="A39" s="130"/>
      <c r="B39" s="131">
        <v>11</v>
      </c>
      <c r="C39" s="48" t="s">
        <v>286</v>
      </c>
      <c r="D39" s="251"/>
    </row>
    <row r="40" spans="1:6" ht="12" customHeight="1" thickBot="1">
      <c r="A40" s="117">
        <v>6</v>
      </c>
      <c r="B40" s="118"/>
      <c r="C40" s="71" t="s">
        <v>72</v>
      </c>
      <c r="D40" s="249">
        <v>2076</v>
      </c>
      <c r="E40" s="816">
        <v>46409</v>
      </c>
      <c r="F40" s="816">
        <v>48485</v>
      </c>
    </row>
    <row r="41" spans="1:6" s="8" customFormat="1" ht="12" customHeight="1" thickBot="1">
      <c r="A41" s="114"/>
      <c r="B41" s="115">
        <v>1</v>
      </c>
      <c r="C41" s="116" t="s">
        <v>329</v>
      </c>
      <c r="D41" s="449"/>
      <c r="E41" s="8">
        <v>24803</v>
      </c>
      <c r="F41" s="8">
        <v>24803</v>
      </c>
    </row>
    <row r="42" spans="1:6" ht="12" customHeight="1">
      <c r="A42" s="117"/>
      <c r="B42" s="118">
        <v>2</v>
      </c>
      <c r="C42" s="87" t="s">
        <v>330</v>
      </c>
      <c r="D42" s="249">
        <v>2076</v>
      </c>
      <c r="E42" s="1">
        <v>-1137</v>
      </c>
      <c r="F42" s="1">
        <v>939</v>
      </c>
    </row>
    <row r="43" spans="1:4" ht="12" customHeight="1">
      <c r="A43" s="117"/>
      <c r="B43" s="118">
        <v>3</v>
      </c>
      <c r="C43" s="87" t="s">
        <v>312</v>
      </c>
      <c r="D43" s="249"/>
    </row>
    <row r="44" spans="1:6" ht="12" customHeight="1">
      <c r="A44" s="117"/>
      <c r="B44" s="118">
        <v>4</v>
      </c>
      <c r="C44" s="87" t="s">
        <v>195</v>
      </c>
      <c r="D44" s="249"/>
      <c r="E44" s="1">
        <v>22743</v>
      </c>
      <c r="F44" s="1">
        <v>22743</v>
      </c>
    </row>
    <row r="45" spans="1:6" ht="12" customHeight="1" thickBot="1">
      <c r="A45" s="117"/>
      <c r="B45" s="118"/>
      <c r="C45" s="87" t="s">
        <v>77</v>
      </c>
      <c r="D45" s="249">
        <v>68034</v>
      </c>
      <c r="E45" s="816">
        <v>44798</v>
      </c>
      <c r="F45" s="816">
        <v>112832</v>
      </c>
    </row>
    <row r="46" spans="1:4" ht="15" customHeight="1" thickBot="1">
      <c r="A46" s="135"/>
      <c r="B46" s="136"/>
      <c r="C46" s="212"/>
      <c r="D46" s="450"/>
    </row>
    <row r="47" spans="1:4" ht="9.75" customHeight="1" thickBot="1">
      <c r="A47" s="3" t="s">
        <v>559</v>
      </c>
      <c r="D47" s="1">
        <v>72</v>
      </c>
    </row>
    <row r="48" spans="1:4" ht="15" customHeight="1" thickBot="1">
      <c r="A48" s="166" t="s">
        <v>559</v>
      </c>
      <c r="B48" s="24"/>
      <c r="C48" s="167"/>
      <c r="D48" s="552">
        <v>72</v>
      </c>
    </row>
    <row r="49" spans="1:4" ht="14.25" customHeight="1">
      <c r="A49" s="855" t="s">
        <v>335</v>
      </c>
      <c r="B49" s="855"/>
      <c r="C49" s="855"/>
      <c r="D49" s="855"/>
    </row>
  </sheetData>
  <sheetProtection/>
  <mergeCells count="1">
    <mergeCell ref="A49:D4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D49"/>
  <sheetViews>
    <sheetView zoomScale="120" zoomScaleNormal="120" zoomScalePageLayoutView="0" workbookViewId="0" topLeftCell="A1">
      <selection activeCell="D2" sqref="D2"/>
    </sheetView>
  </sheetViews>
  <sheetFormatPr defaultColWidth="9.00390625" defaultRowHeight="12.75"/>
  <cols>
    <col min="1" max="1" width="11.625" style="3" customWidth="1"/>
    <col min="2" max="2" width="11.125" style="1" customWidth="1"/>
    <col min="3" max="3" width="48.5039062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2"/>
      <c r="B1" s="13"/>
      <c r="C1" s="13"/>
      <c r="D1" s="94" t="s">
        <v>377</v>
      </c>
    </row>
    <row r="2" spans="1:4" s="6" customFormat="1" ht="15.75">
      <c r="A2" s="17" t="s">
        <v>44</v>
      </c>
      <c r="B2" s="18"/>
      <c r="C2" s="19" t="s">
        <v>693</v>
      </c>
      <c r="D2" s="20" t="s">
        <v>45</v>
      </c>
    </row>
    <row r="3" spans="1:4" s="6" customFormat="1" ht="16.5" thickBot="1">
      <c r="A3" s="21" t="s">
        <v>46</v>
      </c>
      <c r="B3" s="22"/>
      <c r="C3" s="584" t="s">
        <v>83</v>
      </c>
      <c r="D3" s="23" t="s">
        <v>84</v>
      </c>
    </row>
    <row r="4" spans="1:4" s="7" customFormat="1" ht="21" customHeight="1" thickBot="1">
      <c r="A4" s="110"/>
      <c r="B4" s="110"/>
      <c r="C4" s="110"/>
      <c r="D4" s="16" t="s">
        <v>49</v>
      </c>
    </row>
    <row r="5" spans="1:4" ht="36">
      <c r="A5" s="98" t="s">
        <v>50</v>
      </c>
      <c r="B5" s="99" t="s">
        <v>322</v>
      </c>
      <c r="C5" s="856" t="s">
        <v>51</v>
      </c>
      <c r="D5" s="858" t="s">
        <v>52</v>
      </c>
    </row>
    <row r="6" spans="1:4" ht="13.5" thickBot="1">
      <c r="A6" s="154" t="s">
        <v>53</v>
      </c>
      <c r="B6" s="155"/>
      <c r="C6" s="857"/>
      <c r="D6" s="859"/>
    </row>
    <row r="7" spans="1:4" s="4" customFormat="1" ht="12" customHeight="1" thickBot="1">
      <c r="A7" s="214">
        <v>1</v>
      </c>
      <c r="B7" s="215">
        <v>2</v>
      </c>
      <c r="C7" s="215">
        <v>3</v>
      </c>
      <c r="D7" s="216">
        <v>4</v>
      </c>
    </row>
    <row r="8" spans="1:4" s="9" customFormat="1" ht="15.75" customHeight="1" thickBot="1">
      <c r="A8" s="156"/>
      <c r="B8" s="157"/>
      <c r="C8" s="140" t="s">
        <v>54</v>
      </c>
      <c r="D8" s="158"/>
    </row>
    <row r="9" spans="1:4" s="8" customFormat="1" ht="12" customHeight="1" thickBot="1">
      <c r="A9" s="114">
        <v>1</v>
      </c>
      <c r="B9" s="115"/>
      <c r="C9" s="116" t="s">
        <v>55</v>
      </c>
      <c r="D9" s="448">
        <f>SUM(D10:D13)</f>
        <v>0</v>
      </c>
    </row>
    <row r="10" spans="1:4" ht="12" customHeight="1">
      <c r="A10" s="117"/>
      <c r="B10" s="118">
        <v>1</v>
      </c>
      <c r="C10" s="87" t="s">
        <v>365</v>
      </c>
      <c r="D10" s="249"/>
    </row>
    <row r="11" spans="1:4" ht="12" customHeight="1">
      <c r="A11" s="117"/>
      <c r="B11" s="118">
        <v>2</v>
      </c>
      <c r="C11" s="87" t="s">
        <v>272</v>
      </c>
      <c r="D11" s="249"/>
    </row>
    <row r="12" spans="1:4" ht="12" customHeight="1">
      <c r="A12" s="117"/>
      <c r="B12" s="118">
        <v>3</v>
      </c>
      <c r="C12" s="87" t="s">
        <v>273</v>
      </c>
      <c r="D12" s="249"/>
    </row>
    <row r="13" spans="1:4" ht="12" customHeight="1" thickBot="1">
      <c r="A13" s="117"/>
      <c r="B13" s="118">
        <v>4</v>
      </c>
      <c r="C13" s="87" t="s">
        <v>274</v>
      </c>
      <c r="D13" s="249"/>
    </row>
    <row r="14" spans="1:4" ht="12" customHeight="1" thickBot="1">
      <c r="A14" s="114">
        <v>2</v>
      </c>
      <c r="B14" s="136"/>
      <c r="C14" s="116" t="s">
        <v>60</v>
      </c>
      <c r="D14" s="250"/>
    </row>
    <row r="15" spans="1:4" s="8" customFormat="1" ht="12" customHeight="1" thickBot="1">
      <c r="A15" s="114">
        <v>3</v>
      </c>
      <c r="B15" s="115"/>
      <c r="C15" s="116" t="s">
        <v>305</v>
      </c>
      <c r="D15" s="449">
        <f>SUM(D16:D22)</f>
        <v>2716</v>
      </c>
    </row>
    <row r="16" spans="1:4" s="2" customFormat="1" ht="12" customHeight="1">
      <c r="A16" s="130"/>
      <c r="B16" s="131">
        <v>1</v>
      </c>
      <c r="C16" s="132" t="s">
        <v>306</v>
      </c>
      <c r="D16" s="251">
        <v>2716</v>
      </c>
    </row>
    <row r="17" spans="1:4" s="2" customFormat="1" ht="12" customHeight="1">
      <c r="A17" s="117"/>
      <c r="B17" s="118">
        <v>2</v>
      </c>
      <c r="C17" s="132" t="s">
        <v>307</v>
      </c>
      <c r="D17" s="249"/>
    </row>
    <row r="18" spans="1:4" s="2" customFormat="1" ht="12" customHeight="1">
      <c r="A18" s="117"/>
      <c r="B18" s="118">
        <v>3</v>
      </c>
      <c r="C18" s="87" t="s">
        <v>366</v>
      </c>
      <c r="D18" s="249"/>
    </row>
    <row r="19" spans="1:4" s="2" customFormat="1" ht="12" customHeight="1">
      <c r="A19" s="117"/>
      <c r="B19" s="118">
        <v>4</v>
      </c>
      <c r="C19" s="134" t="s">
        <v>308</v>
      </c>
      <c r="D19" s="249"/>
    </row>
    <row r="20" spans="1:4" s="2" customFormat="1" ht="12" customHeight="1">
      <c r="A20" s="117"/>
      <c r="B20" s="118">
        <v>5</v>
      </c>
      <c r="C20" s="87" t="s">
        <v>309</v>
      </c>
      <c r="D20" s="249"/>
    </row>
    <row r="21" spans="1:4" ht="12" customHeight="1">
      <c r="A21" s="149"/>
      <c r="B21" s="125">
        <v>6</v>
      </c>
      <c r="C21" s="89" t="s">
        <v>168</v>
      </c>
      <c r="D21" s="253"/>
    </row>
    <row r="22" spans="1:4" ht="12" customHeight="1" thickBot="1">
      <c r="A22" s="150"/>
      <c r="B22" s="151">
        <v>7</v>
      </c>
      <c r="C22" s="90" t="s">
        <v>170</v>
      </c>
      <c r="D22" s="254"/>
    </row>
    <row r="23" spans="1:4" ht="12" customHeight="1" thickBot="1">
      <c r="A23" s="160">
        <v>4</v>
      </c>
      <c r="B23" s="161"/>
      <c r="C23" s="162" t="s">
        <v>80</v>
      </c>
      <c r="D23" s="255">
        <v>1305</v>
      </c>
    </row>
    <row r="24" spans="1:4" s="2" customFormat="1" ht="15" customHeight="1" thickBot="1">
      <c r="A24" s="135"/>
      <c r="B24" s="136"/>
      <c r="C24" s="212" t="s">
        <v>32</v>
      </c>
      <c r="D24" s="450">
        <f>D9+D14+D15+D23</f>
        <v>4021</v>
      </c>
    </row>
    <row r="25" spans="1:4" s="2" customFormat="1" ht="12.75" customHeight="1" thickBot="1">
      <c r="A25" s="163"/>
      <c r="B25" s="164"/>
      <c r="C25" s="165"/>
      <c r="D25" s="256"/>
    </row>
    <row r="26" spans="1:4" s="9" customFormat="1" ht="15" customHeight="1" thickBot="1">
      <c r="A26" s="156"/>
      <c r="B26" s="157"/>
      <c r="C26" s="140" t="s">
        <v>69</v>
      </c>
      <c r="D26" s="257"/>
    </row>
    <row r="27" spans="1:4" s="8" customFormat="1" ht="12" customHeight="1" thickBot="1">
      <c r="A27" s="114">
        <v>5</v>
      </c>
      <c r="B27" s="115"/>
      <c r="C27" s="116" t="s">
        <v>70</v>
      </c>
      <c r="D27" s="449">
        <f>D28+SUM(D30:D37)+SUM(D39:D40)</f>
        <v>4021</v>
      </c>
    </row>
    <row r="28" spans="1:4" ht="12" customHeight="1">
      <c r="A28" s="117"/>
      <c r="B28" s="118">
        <v>1</v>
      </c>
      <c r="C28" s="43" t="s">
        <v>35</v>
      </c>
      <c r="D28" s="249">
        <v>2395</v>
      </c>
    </row>
    <row r="29" spans="1:4" ht="12" customHeight="1">
      <c r="A29" s="117"/>
      <c r="B29" s="118"/>
      <c r="C29" s="233" t="s">
        <v>323</v>
      </c>
      <c r="D29" s="258"/>
    </row>
    <row r="30" spans="1:4" ht="12" customHeight="1">
      <c r="A30" s="117"/>
      <c r="B30" s="118">
        <v>2</v>
      </c>
      <c r="C30" s="31" t="s">
        <v>36</v>
      </c>
      <c r="D30" s="249">
        <v>624</v>
      </c>
    </row>
    <row r="31" spans="1:4" ht="12" customHeight="1">
      <c r="A31" s="127"/>
      <c r="B31" s="128">
        <v>3</v>
      </c>
      <c r="C31" s="31" t="s">
        <v>328</v>
      </c>
      <c r="D31" s="252">
        <v>1002</v>
      </c>
    </row>
    <row r="32" spans="1:4" ht="12" customHeight="1">
      <c r="A32" s="127"/>
      <c r="B32" s="128">
        <v>4</v>
      </c>
      <c r="C32" s="47" t="s">
        <v>183</v>
      </c>
      <c r="D32" s="252"/>
    </row>
    <row r="33" spans="1:4" ht="12" customHeight="1">
      <c r="A33" s="127"/>
      <c r="B33" s="128">
        <v>5</v>
      </c>
      <c r="C33" s="70" t="s">
        <v>311</v>
      </c>
      <c r="D33" s="252"/>
    </row>
    <row r="34" spans="1:4" ht="12" customHeight="1">
      <c r="A34" s="127"/>
      <c r="B34" s="128">
        <v>6</v>
      </c>
      <c r="C34" s="31" t="s">
        <v>259</v>
      </c>
      <c r="D34" s="252"/>
    </row>
    <row r="35" spans="1:4" ht="12" customHeight="1">
      <c r="A35" s="127"/>
      <c r="B35" s="128">
        <v>7</v>
      </c>
      <c r="C35" s="86" t="s">
        <v>293</v>
      </c>
      <c r="D35" s="252"/>
    </row>
    <row r="36" spans="1:4" s="8" customFormat="1" ht="12" customHeight="1">
      <c r="A36" s="117"/>
      <c r="B36" s="118">
        <v>8</v>
      </c>
      <c r="C36" s="31" t="s">
        <v>174</v>
      </c>
      <c r="D36" s="249"/>
    </row>
    <row r="37" spans="1:4" s="8" customFormat="1" ht="12" customHeight="1">
      <c r="A37" s="130"/>
      <c r="B37" s="131">
        <v>9</v>
      </c>
      <c r="C37" s="31" t="s">
        <v>37</v>
      </c>
      <c r="D37" s="251"/>
    </row>
    <row r="38" spans="1:4" s="8" customFormat="1" ht="12" customHeight="1">
      <c r="A38" s="130"/>
      <c r="B38" s="131"/>
      <c r="C38" s="237" t="s">
        <v>385</v>
      </c>
      <c r="D38" s="259"/>
    </row>
    <row r="39" spans="1:4" ht="12" customHeight="1">
      <c r="A39" s="130"/>
      <c r="B39" s="131">
        <v>10</v>
      </c>
      <c r="C39" s="48" t="s">
        <v>281</v>
      </c>
      <c r="D39" s="251"/>
    </row>
    <row r="40" spans="1:4" ht="12" customHeight="1" thickBot="1">
      <c r="A40" s="117"/>
      <c r="B40" s="118">
        <v>11</v>
      </c>
      <c r="C40" s="71" t="s">
        <v>286</v>
      </c>
      <c r="D40" s="249"/>
    </row>
    <row r="41" spans="1:4" s="8" customFormat="1" ht="12" customHeight="1" thickBot="1">
      <c r="A41" s="114">
        <v>6</v>
      </c>
      <c r="B41" s="115"/>
      <c r="C41" s="116" t="s">
        <v>72</v>
      </c>
      <c r="D41" s="449">
        <f>SUM(D42:D45)</f>
        <v>0</v>
      </c>
    </row>
    <row r="42" spans="1:4" ht="12" customHeight="1">
      <c r="A42" s="117"/>
      <c r="B42" s="118">
        <v>1</v>
      </c>
      <c r="C42" s="87" t="s">
        <v>329</v>
      </c>
      <c r="D42" s="249"/>
    </row>
    <row r="43" spans="1:4" ht="12" customHeight="1">
      <c r="A43" s="117"/>
      <c r="B43" s="118">
        <v>2</v>
      </c>
      <c r="C43" s="87" t="s">
        <v>330</v>
      </c>
      <c r="D43" s="249"/>
    </row>
    <row r="44" spans="1:4" ht="12" customHeight="1">
      <c r="A44" s="117"/>
      <c r="B44" s="118">
        <v>3</v>
      </c>
      <c r="C44" s="87" t="s">
        <v>312</v>
      </c>
      <c r="D44" s="249"/>
    </row>
    <row r="45" spans="1:4" ht="12" customHeight="1" thickBot="1">
      <c r="A45" s="117"/>
      <c r="B45" s="118">
        <v>4</v>
      </c>
      <c r="C45" s="87" t="s">
        <v>73</v>
      </c>
      <c r="D45" s="249"/>
    </row>
    <row r="46" spans="1:4" ht="15" customHeight="1" thickBot="1">
      <c r="A46" s="135"/>
      <c r="B46" s="136"/>
      <c r="C46" s="212" t="s">
        <v>77</v>
      </c>
      <c r="D46" s="450">
        <f>D27+D41</f>
        <v>4021</v>
      </c>
    </row>
    <row r="47" ht="9.75" customHeight="1" thickBot="1"/>
    <row r="48" spans="1:4" ht="15" customHeight="1" thickBot="1">
      <c r="A48" s="166" t="s">
        <v>559</v>
      </c>
      <c r="B48" s="24"/>
      <c r="C48" s="167"/>
      <c r="D48" s="552">
        <v>1</v>
      </c>
    </row>
    <row r="49" spans="1:4" ht="14.25" customHeight="1">
      <c r="A49" s="855" t="s">
        <v>335</v>
      </c>
      <c r="B49" s="855"/>
      <c r="C49" s="855"/>
      <c r="D49" s="855"/>
    </row>
  </sheetData>
  <sheetProtection/>
  <mergeCells count="3">
    <mergeCell ref="C5:C6"/>
    <mergeCell ref="D5:D6"/>
    <mergeCell ref="A49:D4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D49"/>
  <sheetViews>
    <sheetView zoomScale="120" zoomScaleNormal="120" zoomScalePageLayoutView="0" workbookViewId="0" topLeftCell="A1">
      <selection activeCell="D56" sqref="D56"/>
    </sheetView>
  </sheetViews>
  <sheetFormatPr defaultColWidth="9.00390625" defaultRowHeight="12.75"/>
  <cols>
    <col min="1" max="1" width="11.625" style="3" customWidth="1"/>
    <col min="2" max="2" width="11.00390625" style="1" customWidth="1"/>
    <col min="3" max="3" width="48.5039062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2"/>
      <c r="B1" s="13"/>
      <c r="C1" s="13"/>
      <c r="D1" s="94" t="s">
        <v>378</v>
      </c>
    </row>
    <row r="2" spans="1:4" s="6" customFormat="1" ht="15.75">
      <c r="A2" s="17" t="s">
        <v>44</v>
      </c>
      <c r="B2" s="18"/>
      <c r="C2" s="19" t="s">
        <v>693</v>
      </c>
      <c r="D2" s="20" t="s">
        <v>45</v>
      </c>
    </row>
    <row r="3" spans="1:4" s="6" customFormat="1" ht="16.5" thickBot="1">
      <c r="A3" s="21" t="s">
        <v>46</v>
      </c>
      <c r="B3" s="22"/>
      <c r="C3" s="584" t="s">
        <v>197</v>
      </c>
      <c r="D3" s="23" t="s">
        <v>85</v>
      </c>
    </row>
    <row r="4" spans="1:4" s="7" customFormat="1" ht="21" customHeight="1" thickBot="1">
      <c r="A4" s="110"/>
      <c r="B4" s="110"/>
      <c r="C4" s="110"/>
      <c r="D4" s="16" t="s">
        <v>49</v>
      </c>
    </row>
    <row r="5" spans="1:4" ht="36">
      <c r="A5" s="98" t="s">
        <v>50</v>
      </c>
      <c r="B5" s="99" t="s">
        <v>322</v>
      </c>
      <c r="C5" s="856" t="s">
        <v>51</v>
      </c>
      <c r="D5" s="858" t="s">
        <v>52</v>
      </c>
    </row>
    <row r="6" spans="1:4" ht="13.5" thickBot="1">
      <c r="A6" s="154" t="s">
        <v>53</v>
      </c>
      <c r="B6" s="155"/>
      <c r="C6" s="857"/>
      <c r="D6" s="859"/>
    </row>
    <row r="7" spans="1:4" s="4" customFormat="1" ht="12" customHeight="1" thickBot="1">
      <c r="A7" s="214">
        <v>1</v>
      </c>
      <c r="B7" s="215">
        <v>2</v>
      </c>
      <c r="C7" s="215">
        <v>3</v>
      </c>
      <c r="D7" s="216">
        <v>4</v>
      </c>
    </row>
    <row r="8" spans="1:4" s="9" customFormat="1" ht="15.75" customHeight="1" thickBot="1">
      <c r="A8" s="156"/>
      <c r="B8" s="157"/>
      <c r="C8" s="140" t="s">
        <v>54</v>
      </c>
      <c r="D8" s="158"/>
    </row>
    <row r="9" spans="1:4" s="8" customFormat="1" ht="12" customHeight="1" thickBot="1">
      <c r="A9" s="114">
        <v>1</v>
      </c>
      <c r="B9" s="115"/>
      <c r="C9" s="116" t="s">
        <v>55</v>
      </c>
      <c r="D9" s="448">
        <f>SUM(D10:D13)</f>
        <v>50</v>
      </c>
    </row>
    <row r="10" spans="1:4" ht="12" customHeight="1">
      <c r="A10" s="117"/>
      <c r="B10" s="118">
        <v>1</v>
      </c>
      <c r="C10" s="87" t="s">
        <v>365</v>
      </c>
      <c r="D10" s="249"/>
    </row>
    <row r="11" spans="1:4" ht="12" customHeight="1">
      <c r="A11" s="117"/>
      <c r="B11" s="118">
        <v>2</v>
      </c>
      <c r="C11" s="87" t="s">
        <v>272</v>
      </c>
      <c r="D11" s="249">
        <v>50</v>
      </c>
    </row>
    <row r="12" spans="1:4" ht="12" customHeight="1">
      <c r="A12" s="117"/>
      <c r="B12" s="118">
        <v>3</v>
      </c>
      <c r="C12" s="87" t="s">
        <v>273</v>
      </c>
      <c r="D12" s="249"/>
    </row>
    <row r="13" spans="1:4" ht="12" customHeight="1" thickBot="1">
      <c r="A13" s="117"/>
      <c r="B13" s="118">
        <v>4</v>
      </c>
      <c r="C13" s="87" t="s">
        <v>274</v>
      </c>
      <c r="D13" s="249"/>
    </row>
    <row r="14" spans="1:4" ht="12" customHeight="1" thickBot="1">
      <c r="A14" s="114">
        <v>2</v>
      </c>
      <c r="B14" s="136"/>
      <c r="C14" s="116" t="s">
        <v>60</v>
      </c>
      <c r="D14" s="250"/>
    </row>
    <row r="15" spans="1:4" s="8" customFormat="1" ht="12" customHeight="1" thickBot="1">
      <c r="A15" s="114">
        <v>3</v>
      </c>
      <c r="B15" s="115"/>
      <c r="C15" s="116" t="s">
        <v>305</v>
      </c>
      <c r="D15" s="449">
        <f>SUM(D16:D22)</f>
        <v>0</v>
      </c>
    </row>
    <row r="16" spans="1:4" s="2" customFormat="1" ht="12" customHeight="1">
      <c r="A16" s="130"/>
      <c r="B16" s="131">
        <v>1</v>
      </c>
      <c r="C16" s="132" t="s">
        <v>306</v>
      </c>
      <c r="D16" s="251"/>
    </row>
    <row r="17" spans="1:4" s="2" customFormat="1" ht="12" customHeight="1">
      <c r="A17" s="117"/>
      <c r="B17" s="118">
        <v>2</v>
      </c>
      <c r="C17" s="132" t="s">
        <v>307</v>
      </c>
      <c r="D17" s="249"/>
    </row>
    <row r="18" spans="1:4" s="2" customFormat="1" ht="12" customHeight="1">
      <c r="A18" s="117"/>
      <c r="B18" s="118">
        <v>3</v>
      </c>
      <c r="C18" s="87" t="s">
        <v>366</v>
      </c>
      <c r="D18" s="249"/>
    </row>
    <row r="19" spans="1:4" s="2" customFormat="1" ht="12" customHeight="1">
      <c r="A19" s="117"/>
      <c r="B19" s="118">
        <v>4</v>
      </c>
      <c r="C19" s="134" t="s">
        <v>308</v>
      </c>
      <c r="D19" s="249"/>
    </row>
    <row r="20" spans="1:4" s="2" customFormat="1" ht="12" customHeight="1">
      <c r="A20" s="117"/>
      <c r="B20" s="118">
        <v>5</v>
      </c>
      <c r="C20" s="87" t="s">
        <v>309</v>
      </c>
      <c r="D20" s="249"/>
    </row>
    <row r="21" spans="1:4" ht="12" customHeight="1">
      <c r="A21" s="149"/>
      <c r="B21" s="125">
        <v>6</v>
      </c>
      <c r="C21" s="89" t="s">
        <v>168</v>
      </c>
      <c r="D21" s="253"/>
    </row>
    <row r="22" spans="1:4" ht="12" customHeight="1" thickBot="1">
      <c r="A22" s="150"/>
      <c r="B22" s="151">
        <v>7</v>
      </c>
      <c r="C22" s="90" t="s">
        <v>170</v>
      </c>
      <c r="D22" s="254"/>
    </row>
    <row r="23" spans="1:4" ht="12" customHeight="1" thickBot="1">
      <c r="A23" s="160">
        <v>4</v>
      </c>
      <c r="B23" s="161"/>
      <c r="C23" s="162" t="s">
        <v>80</v>
      </c>
      <c r="D23" s="255">
        <v>458</v>
      </c>
    </row>
    <row r="24" spans="1:4" s="2" customFormat="1" ht="15" customHeight="1" thickBot="1">
      <c r="A24" s="135"/>
      <c r="B24" s="136"/>
      <c r="C24" s="212" t="s">
        <v>32</v>
      </c>
      <c r="D24" s="450">
        <f>D9+D14+D15+D23</f>
        <v>508</v>
      </c>
    </row>
    <row r="25" spans="1:4" s="2" customFormat="1" ht="12.75" customHeight="1" thickBot="1">
      <c r="A25" s="163"/>
      <c r="B25" s="164"/>
      <c r="C25" s="165"/>
      <c r="D25" s="256"/>
    </row>
    <row r="26" spans="1:4" s="9" customFormat="1" ht="15" customHeight="1" thickBot="1">
      <c r="A26" s="156"/>
      <c r="B26" s="157"/>
      <c r="C26" s="140" t="s">
        <v>69</v>
      </c>
      <c r="D26" s="257"/>
    </row>
    <row r="27" spans="1:4" s="8" customFormat="1" ht="12" customHeight="1" thickBot="1">
      <c r="A27" s="114">
        <v>5</v>
      </c>
      <c r="B27" s="115"/>
      <c r="C27" s="116" t="s">
        <v>70</v>
      </c>
      <c r="D27" s="449">
        <f>D28+SUM(D30:D37)+SUM(D39:D40)</f>
        <v>300</v>
      </c>
    </row>
    <row r="28" spans="1:4" ht="12" customHeight="1">
      <c r="A28" s="117"/>
      <c r="B28" s="118">
        <v>1</v>
      </c>
      <c r="C28" s="43" t="s">
        <v>35</v>
      </c>
      <c r="D28" s="249"/>
    </row>
    <row r="29" spans="1:4" ht="12" customHeight="1">
      <c r="A29" s="117"/>
      <c r="B29" s="118"/>
      <c r="C29" s="233" t="s">
        <v>323</v>
      </c>
      <c r="D29" s="258"/>
    </row>
    <row r="30" spans="1:4" ht="12" customHeight="1">
      <c r="A30" s="117"/>
      <c r="B30" s="118">
        <v>2</v>
      </c>
      <c r="C30" s="31" t="s">
        <v>36</v>
      </c>
      <c r="D30" s="249"/>
    </row>
    <row r="31" spans="1:4" ht="12" customHeight="1">
      <c r="A31" s="127"/>
      <c r="B31" s="128">
        <v>3</v>
      </c>
      <c r="C31" s="31" t="s">
        <v>328</v>
      </c>
      <c r="D31" s="252">
        <v>300</v>
      </c>
    </row>
    <row r="32" spans="1:4" ht="12" customHeight="1">
      <c r="A32" s="127"/>
      <c r="B32" s="128">
        <v>4</v>
      </c>
      <c r="C32" s="47" t="s">
        <v>183</v>
      </c>
      <c r="D32" s="252"/>
    </row>
    <row r="33" spans="1:4" ht="12" customHeight="1">
      <c r="A33" s="127"/>
      <c r="B33" s="128">
        <v>5</v>
      </c>
      <c r="C33" s="70" t="s">
        <v>311</v>
      </c>
      <c r="D33" s="252"/>
    </row>
    <row r="34" spans="1:4" ht="12" customHeight="1">
      <c r="A34" s="127"/>
      <c r="B34" s="128">
        <v>6</v>
      </c>
      <c r="C34" s="31" t="s">
        <v>259</v>
      </c>
      <c r="D34" s="252"/>
    </row>
    <row r="35" spans="1:4" ht="12" customHeight="1">
      <c r="A35" s="127"/>
      <c r="B35" s="128">
        <v>7</v>
      </c>
      <c r="C35" s="86" t="s">
        <v>293</v>
      </c>
      <c r="D35" s="252"/>
    </row>
    <row r="36" spans="1:4" s="8" customFormat="1" ht="12" customHeight="1">
      <c r="A36" s="117"/>
      <c r="B36" s="118">
        <v>8</v>
      </c>
      <c r="C36" s="31" t="s">
        <v>174</v>
      </c>
      <c r="D36" s="249"/>
    </row>
    <row r="37" spans="1:4" s="8" customFormat="1" ht="12" customHeight="1">
      <c r="A37" s="130"/>
      <c r="B37" s="131">
        <v>9</v>
      </c>
      <c r="C37" s="31" t="s">
        <v>37</v>
      </c>
      <c r="D37" s="251"/>
    </row>
    <row r="38" spans="1:4" s="8" customFormat="1" ht="12" customHeight="1">
      <c r="A38" s="130"/>
      <c r="B38" s="131"/>
      <c r="C38" s="237" t="s">
        <v>385</v>
      </c>
      <c r="D38" s="259"/>
    </row>
    <row r="39" spans="1:4" ht="12" customHeight="1">
      <c r="A39" s="130"/>
      <c r="B39" s="131">
        <v>10</v>
      </c>
      <c r="C39" s="48" t="s">
        <v>281</v>
      </c>
      <c r="D39" s="251"/>
    </row>
    <row r="40" spans="1:4" ht="12" customHeight="1" thickBot="1">
      <c r="A40" s="117"/>
      <c r="B40" s="118">
        <v>11</v>
      </c>
      <c r="C40" s="71" t="s">
        <v>286</v>
      </c>
      <c r="D40" s="249"/>
    </row>
    <row r="41" spans="1:4" s="8" customFormat="1" ht="12" customHeight="1" thickBot="1">
      <c r="A41" s="114">
        <v>6</v>
      </c>
      <c r="B41" s="115"/>
      <c r="C41" s="116" t="s">
        <v>72</v>
      </c>
      <c r="D41" s="449">
        <f>SUM(D42:D45)</f>
        <v>208</v>
      </c>
    </row>
    <row r="42" spans="1:4" ht="12" customHeight="1">
      <c r="A42" s="117"/>
      <c r="B42" s="118">
        <v>1</v>
      </c>
      <c r="C42" s="87" t="s">
        <v>329</v>
      </c>
      <c r="D42" s="249"/>
    </row>
    <row r="43" spans="1:4" ht="12" customHeight="1">
      <c r="A43" s="117"/>
      <c r="B43" s="118">
        <v>2</v>
      </c>
      <c r="C43" s="87" t="s">
        <v>330</v>
      </c>
      <c r="D43" s="249"/>
    </row>
    <row r="44" spans="1:4" ht="12" customHeight="1">
      <c r="A44" s="117"/>
      <c r="B44" s="118">
        <v>3</v>
      </c>
      <c r="C44" s="87" t="s">
        <v>312</v>
      </c>
      <c r="D44" s="249"/>
    </row>
    <row r="45" spans="1:4" ht="12" customHeight="1" thickBot="1">
      <c r="A45" s="117"/>
      <c r="B45" s="118">
        <v>4</v>
      </c>
      <c r="C45" s="87" t="s">
        <v>73</v>
      </c>
      <c r="D45" s="249">
        <v>208</v>
      </c>
    </row>
    <row r="46" spans="1:4" ht="15" customHeight="1" thickBot="1">
      <c r="A46" s="135"/>
      <c r="B46" s="136"/>
      <c r="C46" s="212" t="s">
        <v>77</v>
      </c>
      <c r="D46" s="450">
        <f>D27+D41</f>
        <v>508</v>
      </c>
    </row>
    <row r="47" ht="9.75" customHeight="1" thickBot="1"/>
    <row r="48" spans="1:4" ht="15" customHeight="1" thickBot="1">
      <c r="A48" s="166" t="s">
        <v>559</v>
      </c>
      <c r="B48" s="24"/>
      <c r="C48" s="167"/>
      <c r="D48" s="552"/>
    </row>
    <row r="49" spans="1:4" ht="14.25" customHeight="1">
      <c r="A49" s="855" t="s">
        <v>335</v>
      </c>
      <c r="B49" s="855"/>
      <c r="C49" s="855"/>
      <c r="D49" s="855"/>
    </row>
  </sheetData>
  <sheetProtection/>
  <mergeCells count="3">
    <mergeCell ref="C5:C6"/>
    <mergeCell ref="D5:D6"/>
    <mergeCell ref="A49:D4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D50" sqref="D50"/>
    </sheetView>
  </sheetViews>
  <sheetFormatPr defaultColWidth="9.00390625" defaultRowHeight="12.75"/>
  <cols>
    <col min="1" max="1" width="11.625" style="3" customWidth="1"/>
    <col min="2" max="2" width="11.875" style="1" customWidth="1"/>
    <col min="3" max="3" width="48.0039062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2"/>
      <c r="B1" s="13"/>
      <c r="C1" s="13"/>
      <c r="D1" s="94" t="s">
        <v>697</v>
      </c>
    </row>
    <row r="2" spans="1:4" s="6" customFormat="1" ht="15.75">
      <c r="A2" s="17" t="s">
        <v>44</v>
      </c>
      <c r="B2" s="18"/>
      <c r="C2" s="19" t="s">
        <v>86</v>
      </c>
      <c r="D2" s="20" t="s">
        <v>45</v>
      </c>
    </row>
    <row r="3" spans="1:4" s="6" customFormat="1" ht="16.5" thickBot="1">
      <c r="A3" s="21" t="s">
        <v>46</v>
      </c>
      <c r="B3" s="22"/>
      <c r="C3" s="235" t="s">
        <v>636</v>
      </c>
      <c r="D3" s="23" t="s">
        <v>386</v>
      </c>
    </row>
    <row r="4" spans="1:4" s="7" customFormat="1" ht="21" customHeight="1" thickBot="1">
      <c r="A4" s="110"/>
      <c r="B4" s="110"/>
      <c r="C4" s="110"/>
      <c r="D4" s="16" t="s">
        <v>49</v>
      </c>
    </row>
    <row r="5" spans="1:4" ht="36">
      <c r="A5" s="98" t="s">
        <v>50</v>
      </c>
      <c r="B5" s="99" t="s">
        <v>322</v>
      </c>
      <c r="C5" s="856" t="s">
        <v>51</v>
      </c>
      <c r="D5" s="858" t="s">
        <v>52</v>
      </c>
    </row>
    <row r="6" spans="1:4" ht="13.5" thickBot="1">
      <c r="A6" s="154" t="s">
        <v>53</v>
      </c>
      <c r="B6" s="155"/>
      <c r="C6" s="857"/>
      <c r="D6" s="859"/>
    </row>
    <row r="7" spans="1:4" s="4" customFormat="1" ht="12" customHeight="1" thickBot="1">
      <c r="A7" s="214">
        <v>1</v>
      </c>
      <c r="B7" s="215">
        <v>2</v>
      </c>
      <c r="C7" s="215">
        <v>3</v>
      </c>
      <c r="D7" s="216">
        <v>4</v>
      </c>
    </row>
    <row r="8" spans="1:4" s="9" customFormat="1" ht="15.75" customHeight="1" thickBot="1">
      <c r="A8" s="156"/>
      <c r="B8" s="157"/>
      <c r="C8" s="140" t="s">
        <v>54</v>
      </c>
      <c r="D8" s="158"/>
    </row>
    <row r="9" spans="1:4" s="8" customFormat="1" ht="12" customHeight="1" thickBot="1">
      <c r="A9" s="114">
        <v>1</v>
      </c>
      <c r="B9" s="115"/>
      <c r="C9" s="116" t="s">
        <v>55</v>
      </c>
      <c r="D9" s="448">
        <f>SUM(D10:D13)</f>
        <v>11909</v>
      </c>
    </row>
    <row r="10" spans="1:4" ht="12" customHeight="1">
      <c r="A10" s="117"/>
      <c r="B10" s="118">
        <v>1</v>
      </c>
      <c r="C10" s="87" t="s">
        <v>365</v>
      </c>
      <c r="D10" s="249"/>
    </row>
    <row r="11" spans="1:4" ht="12" customHeight="1">
      <c r="A11" s="117"/>
      <c r="B11" s="118">
        <v>2</v>
      </c>
      <c r="C11" s="87" t="s">
        <v>272</v>
      </c>
      <c r="D11" s="249">
        <v>11909</v>
      </c>
    </row>
    <row r="12" spans="1:4" ht="12" customHeight="1">
      <c r="A12" s="117"/>
      <c r="B12" s="118">
        <v>3</v>
      </c>
      <c r="C12" s="87" t="s">
        <v>273</v>
      </c>
      <c r="D12" s="249"/>
    </row>
    <row r="13" spans="1:4" ht="12" customHeight="1" thickBot="1">
      <c r="A13" s="117"/>
      <c r="B13" s="118">
        <v>4</v>
      </c>
      <c r="C13" s="87" t="s">
        <v>274</v>
      </c>
      <c r="D13" s="249"/>
    </row>
    <row r="14" spans="1:4" ht="12" customHeight="1" thickBot="1">
      <c r="A14" s="114">
        <v>2</v>
      </c>
      <c r="B14" s="136"/>
      <c r="C14" s="116" t="s">
        <v>60</v>
      </c>
      <c r="D14" s="250"/>
    </row>
    <row r="15" spans="1:4" s="8" customFormat="1" ht="12" customHeight="1" thickBot="1">
      <c r="A15" s="114">
        <v>3</v>
      </c>
      <c r="B15" s="115"/>
      <c r="C15" s="116" t="s">
        <v>305</v>
      </c>
      <c r="D15" s="449">
        <f>SUM(D16:D22)</f>
        <v>0</v>
      </c>
    </row>
    <row r="16" spans="1:4" s="2" customFormat="1" ht="12" customHeight="1">
      <c r="A16" s="130"/>
      <c r="B16" s="131">
        <v>1</v>
      </c>
      <c r="C16" s="132" t="s">
        <v>306</v>
      </c>
      <c r="D16" s="251"/>
    </row>
    <row r="17" spans="1:4" s="2" customFormat="1" ht="12" customHeight="1">
      <c r="A17" s="117"/>
      <c r="B17" s="118">
        <v>2</v>
      </c>
      <c r="C17" s="132" t="s">
        <v>307</v>
      </c>
      <c r="D17" s="249"/>
    </row>
    <row r="18" spans="1:4" s="2" customFormat="1" ht="12" customHeight="1">
      <c r="A18" s="117"/>
      <c r="B18" s="118">
        <v>3</v>
      </c>
      <c r="C18" s="87" t="s">
        <v>366</v>
      </c>
      <c r="D18" s="249"/>
    </row>
    <row r="19" spans="1:4" s="2" customFormat="1" ht="12" customHeight="1">
      <c r="A19" s="117"/>
      <c r="B19" s="118">
        <v>4</v>
      </c>
      <c r="C19" s="134" t="s">
        <v>308</v>
      </c>
      <c r="D19" s="249"/>
    </row>
    <row r="20" spans="1:4" s="2" customFormat="1" ht="12" customHeight="1">
      <c r="A20" s="117"/>
      <c r="B20" s="118">
        <v>5</v>
      </c>
      <c r="C20" s="87" t="s">
        <v>309</v>
      </c>
      <c r="D20" s="249"/>
    </row>
    <row r="21" spans="1:4" ht="12" customHeight="1">
      <c r="A21" s="149"/>
      <c r="B21" s="125">
        <v>6</v>
      </c>
      <c r="C21" s="89" t="s">
        <v>168</v>
      </c>
      <c r="D21" s="253"/>
    </row>
    <row r="22" spans="1:4" ht="12" customHeight="1" thickBot="1">
      <c r="A22" s="150"/>
      <c r="B22" s="151">
        <v>7</v>
      </c>
      <c r="C22" s="90" t="s">
        <v>170</v>
      </c>
      <c r="D22" s="254"/>
    </row>
    <row r="23" spans="1:4" ht="12" customHeight="1" thickBot="1">
      <c r="A23" s="160">
        <v>4</v>
      </c>
      <c r="B23" s="161"/>
      <c r="C23" s="162" t="s">
        <v>80</v>
      </c>
      <c r="D23" s="255">
        <v>4420</v>
      </c>
    </row>
    <row r="24" spans="1:4" s="2" customFormat="1" ht="15" customHeight="1" thickBot="1">
      <c r="A24" s="135"/>
      <c r="B24" s="136"/>
      <c r="C24" s="212" t="s">
        <v>32</v>
      </c>
      <c r="D24" s="450">
        <f>D9+D14+D15+D23</f>
        <v>16329</v>
      </c>
    </row>
    <row r="25" spans="1:4" s="2" customFormat="1" ht="12.75" customHeight="1" thickBot="1">
      <c r="A25" s="163"/>
      <c r="B25" s="164"/>
      <c r="C25" s="165"/>
      <c r="D25" s="256"/>
    </row>
    <row r="26" spans="1:4" s="9" customFormat="1" ht="15" customHeight="1" thickBot="1">
      <c r="A26" s="156"/>
      <c r="B26" s="157"/>
      <c r="C26" s="140" t="s">
        <v>69</v>
      </c>
      <c r="D26" s="257"/>
    </row>
    <row r="27" spans="1:4" s="8" customFormat="1" ht="12" customHeight="1" thickBot="1">
      <c r="A27" s="114">
        <v>5</v>
      </c>
      <c r="B27" s="115"/>
      <c r="C27" s="116" t="s">
        <v>70</v>
      </c>
      <c r="D27" s="449">
        <f>D28+SUM(D30:D37)+SUM(D39:D40)</f>
        <v>15091</v>
      </c>
    </row>
    <row r="28" spans="1:4" ht="12" customHeight="1">
      <c r="A28" s="117"/>
      <c r="B28" s="118">
        <v>1</v>
      </c>
      <c r="C28" s="43" t="s">
        <v>35</v>
      </c>
      <c r="D28" s="249">
        <v>5834</v>
      </c>
    </row>
    <row r="29" spans="1:4" ht="12" customHeight="1">
      <c r="A29" s="117"/>
      <c r="B29" s="118"/>
      <c r="C29" s="233" t="s">
        <v>323</v>
      </c>
      <c r="D29" s="258"/>
    </row>
    <row r="30" spans="1:4" ht="12" customHeight="1">
      <c r="A30" s="117"/>
      <c r="B30" s="118">
        <v>2</v>
      </c>
      <c r="C30" s="31" t="s">
        <v>36</v>
      </c>
      <c r="D30" s="249">
        <v>1575</v>
      </c>
    </row>
    <row r="31" spans="1:4" ht="12" customHeight="1">
      <c r="A31" s="127"/>
      <c r="B31" s="128">
        <v>3</v>
      </c>
      <c r="C31" s="31" t="s">
        <v>328</v>
      </c>
      <c r="D31" s="252">
        <v>7512</v>
      </c>
    </row>
    <row r="32" spans="1:4" ht="12" customHeight="1">
      <c r="A32" s="127"/>
      <c r="B32" s="128">
        <v>4</v>
      </c>
      <c r="C32" s="47" t="s">
        <v>183</v>
      </c>
      <c r="D32" s="252">
        <v>170</v>
      </c>
    </row>
    <row r="33" spans="1:4" ht="12" customHeight="1">
      <c r="A33" s="127"/>
      <c r="B33" s="128">
        <v>5</v>
      </c>
      <c r="C33" s="70" t="s">
        <v>311</v>
      </c>
      <c r="D33" s="252"/>
    </row>
    <row r="34" spans="1:4" ht="12" customHeight="1">
      <c r="A34" s="127"/>
      <c r="B34" s="128">
        <v>6</v>
      </c>
      <c r="C34" s="31" t="s">
        <v>259</v>
      </c>
      <c r="D34" s="252"/>
    </row>
    <row r="35" spans="1:4" ht="12" customHeight="1">
      <c r="A35" s="127"/>
      <c r="B35" s="128">
        <v>7</v>
      </c>
      <c r="C35" s="86" t="s">
        <v>293</v>
      </c>
      <c r="D35" s="252"/>
    </row>
    <row r="36" spans="1:4" s="8" customFormat="1" ht="12" customHeight="1">
      <c r="A36" s="117"/>
      <c r="B36" s="118">
        <v>8</v>
      </c>
      <c r="C36" s="31" t="s">
        <v>174</v>
      </c>
      <c r="D36" s="249"/>
    </row>
    <row r="37" spans="1:4" s="8" customFormat="1" ht="12" customHeight="1">
      <c r="A37" s="130"/>
      <c r="B37" s="131">
        <v>9</v>
      </c>
      <c r="C37" s="31" t="s">
        <v>37</v>
      </c>
      <c r="D37" s="251"/>
    </row>
    <row r="38" spans="1:4" s="8" customFormat="1" ht="12" customHeight="1">
      <c r="A38" s="130"/>
      <c r="B38" s="131"/>
      <c r="C38" s="237" t="s">
        <v>385</v>
      </c>
      <c r="D38" s="259"/>
    </row>
    <row r="39" spans="1:4" ht="12" customHeight="1">
      <c r="A39" s="130"/>
      <c r="B39" s="131">
        <v>10</v>
      </c>
      <c r="C39" s="48" t="s">
        <v>281</v>
      </c>
      <c r="D39" s="251"/>
    </row>
    <row r="40" spans="1:4" ht="12" customHeight="1" thickBot="1">
      <c r="A40" s="117"/>
      <c r="B40" s="118">
        <v>11</v>
      </c>
      <c r="C40" s="71" t="s">
        <v>286</v>
      </c>
      <c r="D40" s="249"/>
    </row>
    <row r="41" spans="1:4" s="8" customFormat="1" ht="12" customHeight="1" thickBot="1">
      <c r="A41" s="114">
        <v>6</v>
      </c>
      <c r="B41" s="115"/>
      <c r="C41" s="116" t="s">
        <v>72</v>
      </c>
      <c r="D41" s="449">
        <f>SUM(D42:D45)</f>
        <v>1238</v>
      </c>
    </row>
    <row r="42" spans="1:4" ht="12" customHeight="1">
      <c r="A42" s="117"/>
      <c r="B42" s="118">
        <v>1</v>
      </c>
      <c r="C42" s="87" t="s">
        <v>329</v>
      </c>
      <c r="D42" s="249"/>
    </row>
    <row r="43" spans="1:4" ht="12" customHeight="1">
      <c r="A43" s="117"/>
      <c r="B43" s="118">
        <v>2</v>
      </c>
      <c r="C43" s="87" t="s">
        <v>330</v>
      </c>
      <c r="D43" s="249">
        <v>250</v>
      </c>
    </row>
    <row r="44" spans="1:4" ht="12" customHeight="1">
      <c r="A44" s="117"/>
      <c r="B44" s="118">
        <v>3</v>
      </c>
      <c r="C44" s="87" t="s">
        <v>312</v>
      </c>
      <c r="D44" s="249"/>
    </row>
    <row r="45" spans="1:4" ht="12" customHeight="1" thickBot="1">
      <c r="A45" s="117"/>
      <c r="B45" s="118">
        <v>4</v>
      </c>
      <c r="C45" s="87" t="s">
        <v>73</v>
      </c>
      <c r="D45" s="249">
        <v>988</v>
      </c>
    </row>
    <row r="46" spans="1:4" ht="15" customHeight="1" thickBot="1">
      <c r="A46" s="135"/>
      <c r="B46" s="136"/>
      <c r="C46" s="212" t="s">
        <v>77</v>
      </c>
      <c r="D46" s="450">
        <f>D27+D41</f>
        <v>16329</v>
      </c>
    </row>
    <row r="47" ht="9.75" customHeight="1" thickBot="1"/>
    <row r="48" spans="1:4" ht="15" customHeight="1" thickBot="1">
      <c r="A48" s="166" t="s">
        <v>559</v>
      </c>
      <c r="B48" s="24"/>
      <c r="C48" s="167"/>
      <c r="D48" s="552">
        <v>4</v>
      </c>
    </row>
    <row r="49" spans="1:4" ht="14.25" customHeight="1">
      <c r="A49" s="855" t="s">
        <v>335</v>
      </c>
      <c r="B49" s="855"/>
      <c r="C49" s="855"/>
      <c r="D49" s="855"/>
    </row>
  </sheetData>
  <sheetProtection/>
  <mergeCells count="3">
    <mergeCell ref="C5:C6"/>
    <mergeCell ref="D5:D6"/>
    <mergeCell ref="A49:D4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D53"/>
  <sheetViews>
    <sheetView zoomScale="120" zoomScaleNormal="120" zoomScalePageLayoutView="0" workbookViewId="0" topLeftCell="A1">
      <selection activeCell="D17" sqref="D17"/>
    </sheetView>
  </sheetViews>
  <sheetFormatPr defaultColWidth="9.00390625" defaultRowHeight="12.75"/>
  <cols>
    <col min="1" max="1" width="11.625" style="3" customWidth="1"/>
    <col min="2" max="2" width="12.375" style="1" customWidth="1"/>
    <col min="3" max="3" width="48.12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2"/>
      <c r="B1" s="13"/>
      <c r="C1" s="13"/>
      <c r="D1" s="94" t="s">
        <v>698</v>
      </c>
    </row>
    <row r="2" spans="1:4" s="6" customFormat="1" ht="15.75">
      <c r="A2" s="17" t="s">
        <v>44</v>
      </c>
      <c r="B2" s="18"/>
      <c r="C2" s="19" t="s">
        <v>693</v>
      </c>
      <c r="D2" s="20" t="s">
        <v>82</v>
      </c>
    </row>
    <row r="3" spans="1:4" s="6" customFormat="1" ht="16.5" thickBot="1">
      <c r="A3" s="21" t="s">
        <v>46</v>
      </c>
      <c r="B3" s="22"/>
      <c r="C3" s="584" t="s">
        <v>637</v>
      </c>
      <c r="D3" s="92" t="s">
        <v>199</v>
      </c>
    </row>
    <row r="4" spans="1:4" s="7" customFormat="1" ht="21" customHeight="1" thickBot="1">
      <c r="A4" s="110"/>
      <c r="B4" s="110"/>
      <c r="C4" s="110"/>
      <c r="D4" s="16" t="s">
        <v>49</v>
      </c>
    </row>
    <row r="5" spans="1:4" ht="36">
      <c r="A5" s="98" t="s">
        <v>50</v>
      </c>
      <c r="B5" s="99" t="s">
        <v>322</v>
      </c>
      <c r="C5" s="856" t="s">
        <v>51</v>
      </c>
      <c r="D5" s="858" t="s">
        <v>52</v>
      </c>
    </row>
    <row r="6" spans="1:4" ht="13.5" thickBot="1">
      <c r="A6" s="154" t="s">
        <v>53</v>
      </c>
      <c r="B6" s="155"/>
      <c r="C6" s="857"/>
      <c r="D6" s="859"/>
    </row>
    <row r="7" spans="1:4" s="4" customFormat="1" ht="12" customHeight="1" thickBot="1">
      <c r="A7" s="214">
        <v>1</v>
      </c>
      <c r="B7" s="215">
        <v>2</v>
      </c>
      <c r="C7" s="215">
        <v>3</v>
      </c>
      <c r="D7" s="216">
        <v>4</v>
      </c>
    </row>
    <row r="8" spans="1:4" s="9" customFormat="1" ht="15.75" customHeight="1" thickBot="1">
      <c r="A8" s="156"/>
      <c r="B8" s="157"/>
      <c r="C8" s="140" t="s">
        <v>54</v>
      </c>
      <c r="D8" s="158"/>
    </row>
    <row r="9" spans="1:4" s="8" customFormat="1" ht="12" customHeight="1" thickBot="1">
      <c r="A9" s="114">
        <v>1</v>
      </c>
      <c r="B9" s="115"/>
      <c r="C9" s="116" t="s">
        <v>55</v>
      </c>
      <c r="D9" s="448">
        <f>SUM(D10:D13)</f>
        <v>0</v>
      </c>
    </row>
    <row r="10" spans="1:4" ht="12" customHeight="1">
      <c r="A10" s="117"/>
      <c r="B10" s="118">
        <v>1</v>
      </c>
      <c r="C10" s="87" t="s">
        <v>365</v>
      </c>
      <c r="D10" s="249"/>
    </row>
    <row r="11" spans="1:4" ht="12" customHeight="1">
      <c r="A11" s="117"/>
      <c r="B11" s="118">
        <v>2</v>
      </c>
      <c r="C11" s="87" t="s">
        <v>272</v>
      </c>
      <c r="D11" s="249"/>
    </row>
    <row r="12" spans="1:4" ht="12" customHeight="1">
      <c r="A12" s="117"/>
      <c r="B12" s="118">
        <v>3</v>
      </c>
      <c r="C12" s="87" t="s">
        <v>273</v>
      </c>
      <c r="D12" s="249"/>
    </row>
    <row r="13" spans="1:4" ht="12" customHeight="1" thickBot="1">
      <c r="A13" s="117"/>
      <c r="B13" s="118">
        <v>4</v>
      </c>
      <c r="C13" s="87" t="s">
        <v>274</v>
      </c>
      <c r="D13" s="249"/>
    </row>
    <row r="14" spans="1:4" ht="12" customHeight="1" thickBot="1">
      <c r="A14" s="114">
        <v>2</v>
      </c>
      <c r="B14" s="136"/>
      <c r="C14" s="116" t="s">
        <v>60</v>
      </c>
      <c r="D14" s="250"/>
    </row>
    <row r="15" spans="1:4" s="8" customFormat="1" ht="12" customHeight="1" thickBot="1">
      <c r="A15" s="114">
        <v>3</v>
      </c>
      <c r="B15" s="115"/>
      <c r="C15" s="116" t="s">
        <v>305</v>
      </c>
      <c r="D15" s="449">
        <f>SUM(D16:D20)</f>
        <v>498</v>
      </c>
    </row>
    <row r="16" spans="1:4" s="2" customFormat="1" ht="12" customHeight="1">
      <c r="A16" s="130"/>
      <c r="B16" s="131">
        <v>1</v>
      </c>
      <c r="C16" s="132" t="s">
        <v>306</v>
      </c>
      <c r="D16" s="251">
        <v>498</v>
      </c>
    </row>
    <row r="17" spans="1:4" s="2" customFormat="1" ht="12" customHeight="1">
      <c r="A17" s="117"/>
      <c r="B17" s="118">
        <v>2</v>
      </c>
      <c r="C17" s="132" t="s">
        <v>307</v>
      </c>
      <c r="D17" s="249"/>
    </row>
    <row r="18" spans="1:4" s="2" customFormat="1" ht="12" customHeight="1">
      <c r="A18" s="117"/>
      <c r="B18" s="118">
        <v>3</v>
      </c>
      <c r="C18" s="87" t="s">
        <v>366</v>
      </c>
      <c r="D18" s="249"/>
    </row>
    <row r="19" spans="1:4" s="2" customFormat="1" ht="12" customHeight="1">
      <c r="A19" s="117"/>
      <c r="B19" s="118">
        <v>4</v>
      </c>
      <c r="C19" s="134" t="s">
        <v>308</v>
      </c>
      <c r="D19" s="249"/>
    </row>
    <row r="20" spans="1:4" s="2" customFormat="1" ht="12" customHeight="1" thickBot="1">
      <c r="A20" s="127"/>
      <c r="B20" s="128">
        <v>5</v>
      </c>
      <c r="C20" s="88" t="s">
        <v>309</v>
      </c>
      <c r="D20" s="252"/>
    </row>
    <row r="21" spans="1:4" ht="12" customHeight="1" thickBot="1">
      <c r="A21" s="114">
        <v>4</v>
      </c>
      <c r="B21" s="159"/>
      <c r="C21" s="116" t="s">
        <v>550</v>
      </c>
      <c r="D21" s="448">
        <f>+D15+D14+D9</f>
        <v>498</v>
      </c>
    </row>
    <row r="22" spans="1:4" ht="12" customHeight="1" thickBot="1">
      <c r="A22" s="687">
        <v>5</v>
      </c>
      <c r="B22" s="686"/>
      <c r="C22" s="116" t="s">
        <v>168</v>
      </c>
      <c r="D22" s="683"/>
    </row>
    <row r="23" spans="1:4" ht="12" customHeight="1" thickBot="1">
      <c r="A23" s="214">
        <v>6</v>
      </c>
      <c r="B23" s="136"/>
      <c r="C23" s="116" t="s">
        <v>170</v>
      </c>
      <c r="D23" s="685"/>
    </row>
    <row r="24" spans="1:4" ht="12" customHeight="1" thickBot="1">
      <c r="A24" s="688">
        <v>7</v>
      </c>
      <c r="B24" s="145"/>
      <c r="C24" s="116" t="s">
        <v>456</v>
      </c>
      <c r="D24" s="684"/>
    </row>
    <row r="25" spans="1:4" ht="12" customHeight="1" thickBot="1">
      <c r="A25" s="160">
        <v>8</v>
      </c>
      <c r="B25" s="161"/>
      <c r="C25" s="162" t="s">
        <v>80</v>
      </c>
      <c r="D25" s="255">
        <v>3228</v>
      </c>
    </row>
    <row r="26" spans="1:4" s="2" customFormat="1" ht="15" customHeight="1" thickBot="1">
      <c r="A26" s="135"/>
      <c r="B26" s="136"/>
      <c r="C26" s="212" t="s">
        <v>32</v>
      </c>
      <c r="D26" s="450">
        <f>+D21+D22+D23+D24+D25</f>
        <v>3726</v>
      </c>
    </row>
    <row r="27" spans="1:4" s="2" customFormat="1" ht="12.75" customHeight="1" thickBot="1">
      <c r="A27" s="163"/>
      <c r="B27" s="164"/>
      <c r="C27" s="165"/>
      <c r="D27" s="256"/>
    </row>
    <row r="28" spans="1:4" s="9" customFormat="1" ht="15" customHeight="1" thickBot="1">
      <c r="A28" s="156"/>
      <c r="B28" s="157"/>
      <c r="C28" s="140" t="s">
        <v>69</v>
      </c>
      <c r="D28" s="257"/>
    </row>
    <row r="29" spans="1:4" s="8" customFormat="1" ht="12" customHeight="1" thickBot="1">
      <c r="A29" s="114">
        <v>9</v>
      </c>
      <c r="B29" s="115"/>
      <c r="C29" s="116" t="s">
        <v>555</v>
      </c>
      <c r="D29" s="449">
        <f>D30+SUM(D32:D39)+SUM(D41:D42)</f>
        <v>3226</v>
      </c>
    </row>
    <row r="30" spans="1:4" ht="12" customHeight="1">
      <c r="A30" s="117"/>
      <c r="B30" s="118">
        <v>1</v>
      </c>
      <c r="C30" s="43" t="s">
        <v>35</v>
      </c>
      <c r="D30" s="249">
        <v>784</v>
      </c>
    </row>
    <row r="31" spans="1:4" ht="12" customHeight="1">
      <c r="A31" s="117"/>
      <c r="B31" s="118"/>
      <c r="C31" s="233" t="s">
        <v>323</v>
      </c>
      <c r="D31" s="258"/>
    </row>
    <row r="32" spans="1:4" ht="12" customHeight="1">
      <c r="A32" s="117"/>
      <c r="B32" s="118">
        <v>2</v>
      </c>
      <c r="C32" s="31" t="s">
        <v>36</v>
      </c>
      <c r="D32" s="249">
        <v>212</v>
      </c>
    </row>
    <row r="33" spans="1:4" ht="12" customHeight="1">
      <c r="A33" s="127"/>
      <c r="B33" s="128">
        <v>3</v>
      </c>
      <c r="C33" s="31" t="s">
        <v>328</v>
      </c>
      <c r="D33" s="252">
        <v>2230</v>
      </c>
    </row>
    <row r="34" spans="1:4" ht="12" customHeight="1">
      <c r="A34" s="127"/>
      <c r="B34" s="128">
        <v>4</v>
      </c>
      <c r="C34" s="47" t="s">
        <v>183</v>
      </c>
      <c r="D34" s="252"/>
    </row>
    <row r="35" spans="1:4" ht="12" customHeight="1">
      <c r="A35" s="127"/>
      <c r="B35" s="128">
        <v>5</v>
      </c>
      <c r="C35" s="70" t="s">
        <v>311</v>
      </c>
      <c r="D35" s="252"/>
    </row>
    <row r="36" spans="1:4" ht="12" customHeight="1">
      <c r="A36" s="127"/>
      <c r="B36" s="128">
        <v>6</v>
      </c>
      <c r="C36" s="31" t="s">
        <v>259</v>
      </c>
      <c r="D36" s="252"/>
    </row>
    <row r="37" spans="1:4" ht="12" customHeight="1">
      <c r="A37" s="127"/>
      <c r="B37" s="128">
        <v>7</v>
      </c>
      <c r="C37" s="86" t="s">
        <v>293</v>
      </c>
      <c r="D37" s="252"/>
    </row>
    <row r="38" spans="1:4" s="8" customFormat="1" ht="12" customHeight="1">
      <c r="A38" s="117"/>
      <c r="B38" s="118">
        <v>8</v>
      </c>
      <c r="C38" s="31" t="s">
        <v>174</v>
      </c>
      <c r="D38" s="249"/>
    </row>
    <row r="39" spans="1:4" s="8" customFormat="1" ht="12" customHeight="1">
      <c r="A39" s="130"/>
      <c r="B39" s="131">
        <v>9</v>
      </c>
      <c r="C39" s="31" t="s">
        <v>37</v>
      </c>
      <c r="D39" s="251"/>
    </row>
    <row r="40" spans="1:4" s="8" customFormat="1" ht="12" customHeight="1">
      <c r="A40" s="130"/>
      <c r="B40" s="131"/>
      <c r="C40" s="237" t="s">
        <v>385</v>
      </c>
      <c r="D40" s="259"/>
    </row>
    <row r="41" spans="1:4" ht="12" customHeight="1">
      <c r="A41" s="130"/>
      <c r="B41" s="131">
        <v>10</v>
      </c>
      <c r="C41" s="48" t="s">
        <v>281</v>
      </c>
      <c r="D41" s="251"/>
    </row>
    <row r="42" spans="1:4" ht="12" customHeight="1" thickBot="1">
      <c r="A42" s="117"/>
      <c r="B42" s="118">
        <v>11</v>
      </c>
      <c r="C42" s="71" t="s">
        <v>286</v>
      </c>
      <c r="D42" s="249"/>
    </row>
    <row r="43" spans="1:4" s="8" customFormat="1" ht="12" customHeight="1" thickBot="1">
      <c r="A43" s="114">
        <v>10</v>
      </c>
      <c r="B43" s="115"/>
      <c r="C43" s="116" t="s">
        <v>72</v>
      </c>
      <c r="D43" s="449">
        <f>SUM(D44:D47)</f>
        <v>500</v>
      </c>
    </row>
    <row r="44" spans="1:4" ht="12" customHeight="1">
      <c r="A44" s="117"/>
      <c r="B44" s="118">
        <v>1</v>
      </c>
      <c r="C44" s="87" t="s">
        <v>329</v>
      </c>
      <c r="D44" s="249"/>
    </row>
    <row r="45" spans="1:4" ht="12" customHeight="1">
      <c r="A45" s="117"/>
      <c r="B45" s="118">
        <v>2</v>
      </c>
      <c r="C45" s="87" t="s">
        <v>330</v>
      </c>
      <c r="D45" s="249">
        <v>500</v>
      </c>
    </row>
    <row r="46" spans="1:4" ht="12" customHeight="1">
      <c r="A46" s="117"/>
      <c r="B46" s="118">
        <v>3</v>
      </c>
      <c r="C46" s="87" t="s">
        <v>312</v>
      </c>
      <c r="D46" s="249"/>
    </row>
    <row r="47" spans="1:4" ht="12" customHeight="1" thickBot="1">
      <c r="A47" s="117"/>
      <c r="B47" s="151">
        <v>4</v>
      </c>
      <c r="C47" s="87" t="s">
        <v>73</v>
      </c>
      <c r="D47" s="252"/>
    </row>
    <row r="48" spans="1:4" ht="12" customHeight="1" thickBot="1">
      <c r="A48" s="114">
        <v>11</v>
      </c>
      <c r="B48" s="125"/>
      <c r="C48" s="116" t="s">
        <v>556</v>
      </c>
      <c r="D48" s="683"/>
    </row>
    <row r="49" spans="1:4" ht="12" customHeight="1" thickBot="1">
      <c r="A49" s="114">
        <v>12</v>
      </c>
      <c r="B49" s="136"/>
      <c r="C49" s="116" t="s">
        <v>472</v>
      </c>
      <c r="D49" s="685"/>
    </row>
    <row r="50" spans="1:4" ht="15" customHeight="1" thickBot="1">
      <c r="A50" s="135"/>
      <c r="B50" s="136"/>
      <c r="C50" s="212" t="s">
        <v>77</v>
      </c>
      <c r="D50" s="450">
        <f>D29+D43</f>
        <v>3726</v>
      </c>
    </row>
    <row r="51" ht="9.75" customHeight="1" thickBot="1"/>
    <row r="52" spans="1:4" ht="15" customHeight="1" thickBot="1">
      <c r="A52" s="166" t="s">
        <v>559</v>
      </c>
      <c r="B52" s="24"/>
      <c r="C52" s="167"/>
      <c r="D52" s="552">
        <v>1</v>
      </c>
    </row>
    <row r="53" spans="1:4" ht="14.25" customHeight="1">
      <c r="A53" s="855" t="s">
        <v>335</v>
      </c>
      <c r="B53" s="855"/>
      <c r="C53" s="855"/>
      <c r="D53" s="855"/>
    </row>
  </sheetData>
  <sheetProtection/>
  <mergeCells count="3">
    <mergeCell ref="C5:C6"/>
    <mergeCell ref="D5:D6"/>
    <mergeCell ref="A53:D5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F53"/>
  <sheetViews>
    <sheetView zoomScale="120" zoomScaleNormal="120" zoomScalePageLayoutView="0" workbookViewId="0" topLeftCell="A8">
      <selection activeCell="D5" sqref="D5"/>
    </sheetView>
  </sheetViews>
  <sheetFormatPr defaultColWidth="9.00390625" defaultRowHeight="12.75"/>
  <cols>
    <col min="1" max="1" width="11.625" style="3" customWidth="1"/>
    <col min="2" max="2" width="11.625" style="1" customWidth="1"/>
    <col min="3" max="3" width="47.62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2"/>
      <c r="B1" s="13"/>
      <c r="C1" s="13"/>
      <c r="D1" s="94" t="s">
        <v>379</v>
      </c>
    </row>
    <row r="2" spans="1:4" s="6" customFormat="1" ht="15.75">
      <c r="A2" s="17" t="s">
        <v>44</v>
      </c>
      <c r="B2" s="18"/>
      <c r="C2" s="19" t="s">
        <v>87</v>
      </c>
      <c r="D2" s="20">
        <v>3</v>
      </c>
    </row>
    <row r="3" spans="1:4" s="6" customFormat="1" ht="16.5" thickBot="1">
      <c r="A3" s="21" t="s">
        <v>46</v>
      </c>
      <c r="B3" s="22"/>
      <c r="C3" s="584" t="s">
        <v>638</v>
      </c>
      <c r="D3" s="92" t="s">
        <v>199</v>
      </c>
    </row>
    <row r="4" spans="1:4" s="7" customFormat="1" ht="21" customHeight="1" thickBot="1">
      <c r="A4" s="110"/>
      <c r="B4" s="110"/>
      <c r="C4" s="110"/>
      <c r="D4" s="16" t="s">
        <v>49</v>
      </c>
    </row>
    <row r="5" spans="1:6" ht="38.25">
      <c r="A5" s="98" t="s">
        <v>50</v>
      </c>
      <c r="B5" s="99" t="s">
        <v>322</v>
      </c>
      <c r="C5" s="810" t="s">
        <v>51</v>
      </c>
      <c r="D5" s="260" t="s">
        <v>724</v>
      </c>
      <c r="E5" s="1" t="s">
        <v>700</v>
      </c>
      <c r="F5" s="1" t="s">
        <v>728</v>
      </c>
    </row>
    <row r="6" spans="1:4" ht="13.5" thickBot="1">
      <c r="A6" s="154" t="s">
        <v>53</v>
      </c>
      <c r="B6" s="155"/>
      <c r="C6" s="811"/>
      <c r="D6" s="812"/>
    </row>
    <row r="7" spans="1:4" s="4" customFormat="1" ht="12" customHeight="1" thickBot="1">
      <c r="A7" s="214">
        <v>1</v>
      </c>
      <c r="B7" s="215">
        <v>2</v>
      </c>
      <c r="C7" s="215">
        <v>3</v>
      </c>
      <c r="D7" s="216">
        <v>4</v>
      </c>
    </row>
    <row r="8" spans="1:4" s="9" customFormat="1" ht="15.75" customHeight="1" thickBot="1">
      <c r="A8" s="156"/>
      <c r="B8" s="157"/>
      <c r="C8" s="140" t="s">
        <v>54</v>
      </c>
      <c r="D8" s="158"/>
    </row>
    <row r="9" spans="1:6" s="8" customFormat="1" ht="12" customHeight="1" thickBot="1">
      <c r="A9" s="114">
        <v>1</v>
      </c>
      <c r="B9" s="115"/>
      <c r="C9" s="116" t="s">
        <v>55</v>
      </c>
      <c r="D9" s="448">
        <v>328</v>
      </c>
      <c r="F9" s="8">
        <v>328</v>
      </c>
    </row>
    <row r="10" spans="1:4" ht="12" customHeight="1">
      <c r="A10" s="117"/>
      <c r="B10" s="118">
        <v>1</v>
      </c>
      <c r="C10" s="87" t="s">
        <v>365</v>
      </c>
      <c r="D10" s="249"/>
    </row>
    <row r="11" spans="1:6" ht="12" customHeight="1">
      <c r="A11" s="117"/>
      <c r="B11" s="118">
        <v>2</v>
      </c>
      <c r="C11" s="87" t="s">
        <v>272</v>
      </c>
      <c r="D11" s="249">
        <v>328</v>
      </c>
      <c r="F11" s="1">
        <v>328</v>
      </c>
    </row>
    <row r="12" spans="1:4" ht="12" customHeight="1">
      <c r="A12" s="117"/>
      <c r="B12" s="118">
        <v>3</v>
      </c>
      <c r="C12" s="87" t="s">
        <v>273</v>
      </c>
      <c r="D12" s="249"/>
    </row>
    <row r="13" spans="1:4" ht="12" customHeight="1" thickBot="1">
      <c r="A13" s="117"/>
      <c r="B13" s="118">
        <v>4</v>
      </c>
      <c r="C13" s="87" t="s">
        <v>274</v>
      </c>
      <c r="D13" s="249"/>
    </row>
    <row r="14" spans="1:4" ht="12" customHeight="1" thickBot="1">
      <c r="A14" s="114">
        <v>2</v>
      </c>
      <c r="B14" s="136"/>
      <c r="C14" s="116" t="s">
        <v>60</v>
      </c>
      <c r="D14" s="250"/>
    </row>
    <row r="15" spans="1:6" s="8" customFormat="1" ht="12" customHeight="1" thickBot="1">
      <c r="A15" s="114">
        <v>3</v>
      </c>
      <c r="B15" s="115"/>
      <c r="C15" s="116" t="s">
        <v>305</v>
      </c>
      <c r="D15" s="449">
        <v>488</v>
      </c>
      <c r="F15" s="8">
        <v>488</v>
      </c>
    </row>
    <row r="16" spans="1:6" s="2" customFormat="1" ht="12" customHeight="1">
      <c r="A16" s="130"/>
      <c r="B16" s="131">
        <v>1</v>
      </c>
      <c r="C16" s="132" t="s">
        <v>306</v>
      </c>
      <c r="D16" s="251">
        <v>488</v>
      </c>
      <c r="F16" s="2">
        <v>488</v>
      </c>
    </row>
    <row r="17" spans="1:4" s="2" customFormat="1" ht="12" customHeight="1">
      <c r="A17" s="117"/>
      <c r="B17" s="118">
        <v>2</v>
      </c>
      <c r="C17" s="132" t="s">
        <v>307</v>
      </c>
      <c r="D17" s="249"/>
    </row>
    <row r="18" spans="1:4" s="2" customFormat="1" ht="12" customHeight="1">
      <c r="A18" s="117"/>
      <c r="B18" s="118">
        <v>3</v>
      </c>
      <c r="C18" s="87" t="s">
        <v>366</v>
      </c>
      <c r="D18" s="249"/>
    </row>
    <row r="19" spans="1:4" s="2" customFormat="1" ht="12" customHeight="1">
      <c r="A19" s="117"/>
      <c r="B19" s="118">
        <v>4</v>
      </c>
      <c r="C19" s="134" t="s">
        <v>308</v>
      </c>
      <c r="D19" s="249"/>
    </row>
    <row r="20" spans="1:4" s="2" customFormat="1" ht="12" customHeight="1" thickBot="1">
      <c r="A20" s="127"/>
      <c r="B20" s="128">
        <v>5</v>
      </c>
      <c r="C20" s="88" t="s">
        <v>309</v>
      </c>
      <c r="D20" s="252"/>
    </row>
    <row r="21" spans="1:6" ht="12" customHeight="1" thickBot="1">
      <c r="A21" s="114">
        <v>4</v>
      </c>
      <c r="B21" s="159"/>
      <c r="C21" s="116" t="s">
        <v>560</v>
      </c>
      <c r="D21" s="448">
        <v>816</v>
      </c>
      <c r="F21" s="1">
        <v>816</v>
      </c>
    </row>
    <row r="22" spans="1:4" ht="12" customHeight="1" thickBot="1">
      <c r="A22" s="114">
        <v>5</v>
      </c>
      <c r="B22" s="115"/>
      <c r="C22" s="116" t="s">
        <v>168</v>
      </c>
      <c r="D22" s="250"/>
    </row>
    <row r="23" spans="1:4" ht="12" customHeight="1" thickBot="1">
      <c r="A23" s="114">
        <v>6</v>
      </c>
      <c r="B23" s="115"/>
      <c r="C23" s="116" t="s">
        <v>170</v>
      </c>
      <c r="D23" s="250"/>
    </row>
    <row r="24" spans="1:4" ht="12" customHeight="1" thickBot="1">
      <c r="A24" s="114">
        <v>7</v>
      </c>
      <c r="B24" s="115"/>
      <c r="C24" s="116" t="s">
        <v>456</v>
      </c>
      <c r="D24" s="250"/>
    </row>
    <row r="25" spans="1:6" ht="12" customHeight="1" thickBot="1">
      <c r="A25" s="160">
        <v>8</v>
      </c>
      <c r="B25" s="161"/>
      <c r="C25" s="162" t="s">
        <v>80</v>
      </c>
      <c r="D25" s="255">
        <v>17788</v>
      </c>
      <c r="E25" s="1">
        <v>-195</v>
      </c>
      <c r="F25" s="1">
        <v>17593</v>
      </c>
    </row>
    <row r="26" spans="1:6" s="2" customFormat="1" ht="15" customHeight="1" thickBot="1">
      <c r="A26" s="135"/>
      <c r="B26" s="136"/>
      <c r="C26" s="212" t="s">
        <v>32</v>
      </c>
      <c r="D26" s="450">
        <v>18604</v>
      </c>
      <c r="E26" s="2">
        <v>-195</v>
      </c>
      <c r="F26" s="815">
        <v>18409</v>
      </c>
    </row>
    <row r="27" spans="1:4" s="2" customFormat="1" ht="12.75" customHeight="1" thickBot="1">
      <c r="A27" s="163"/>
      <c r="B27" s="164"/>
      <c r="C27" s="165"/>
      <c r="D27" s="256"/>
    </row>
    <row r="28" spans="1:4" s="9" customFormat="1" ht="15" customHeight="1" thickBot="1">
      <c r="A28" s="156"/>
      <c r="B28" s="157"/>
      <c r="C28" s="140" t="s">
        <v>69</v>
      </c>
      <c r="D28" s="257"/>
    </row>
    <row r="29" spans="1:6" s="8" customFormat="1" ht="12" customHeight="1" thickBot="1">
      <c r="A29" s="114">
        <v>9</v>
      </c>
      <c r="B29" s="115"/>
      <c r="C29" s="116" t="s">
        <v>555</v>
      </c>
      <c r="D29" s="449">
        <v>18604</v>
      </c>
      <c r="E29" s="8">
        <v>-195</v>
      </c>
      <c r="F29" s="814">
        <v>18409</v>
      </c>
    </row>
    <row r="30" spans="1:6" ht="12" customHeight="1">
      <c r="A30" s="117"/>
      <c r="B30" s="118">
        <v>1</v>
      </c>
      <c r="C30" s="43" t="s">
        <v>35</v>
      </c>
      <c r="D30" s="249">
        <v>10375</v>
      </c>
      <c r="F30" s="1">
        <v>10375</v>
      </c>
    </row>
    <row r="31" spans="1:4" ht="12" customHeight="1">
      <c r="A31" s="117"/>
      <c r="B31" s="118"/>
      <c r="C31" s="233" t="s">
        <v>323</v>
      </c>
      <c r="D31" s="258"/>
    </row>
    <row r="32" spans="1:6" ht="12" customHeight="1">
      <c r="A32" s="117"/>
      <c r="B32" s="118">
        <v>2</v>
      </c>
      <c r="C32" s="31" t="s">
        <v>36</v>
      </c>
      <c r="D32" s="249">
        <v>2687</v>
      </c>
      <c r="F32" s="1">
        <v>2687</v>
      </c>
    </row>
    <row r="33" spans="1:6" ht="12" customHeight="1">
      <c r="A33" s="127"/>
      <c r="B33" s="128">
        <v>3</v>
      </c>
      <c r="C33" s="31" t="s">
        <v>328</v>
      </c>
      <c r="D33" s="252">
        <v>5542</v>
      </c>
      <c r="E33" s="1">
        <v>-195</v>
      </c>
      <c r="F33" s="1">
        <v>5347</v>
      </c>
    </row>
    <row r="34" spans="1:4" ht="12" customHeight="1">
      <c r="A34" s="127"/>
      <c r="B34" s="128">
        <v>4</v>
      </c>
      <c r="C34" s="47" t="s">
        <v>183</v>
      </c>
      <c r="D34" s="252"/>
    </row>
    <row r="35" spans="1:4" ht="12" customHeight="1">
      <c r="A35" s="127"/>
      <c r="B35" s="128">
        <v>5</v>
      </c>
      <c r="C35" s="70" t="s">
        <v>311</v>
      </c>
      <c r="D35" s="252"/>
    </row>
    <row r="36" spans="1:4" ht="12" customHeight="1">
      <c r="A36" s="127"/>
      <c r="B36" s="128">
        <v>6</v>
      </c>
      <c r="C36" s="31" t="s">
        <v>259</v>
      </c>
      <c r="D36" s="252"/>
    </row>
    <row r="37" spans="1:4" ht="12" customHeight="1">
      <c r="A37" s="127"/>
      <c r="B37" s="128">
        <v>7</v>
      </c>
      <c r="C37" s="86" t="s">
        <v>293</v>
      </c>
      <c r="D37" s="252"/>
    </row>
    <row r="38" spans="1:4" s="8" customFormat="1" ht="12" customHeight="1">
      <c r="A38" s="117"/>
      <c r="B38" s="118">
        <v>8</v>
      </c>
      <c r="C38" s="31" t="s">
        <v>174</v>
      </c>
      <c r="D38" s="249"/>
    </row>
    <row r="39" spans="1:4" s="8" customFormat="1" ht="12" customHeight="1">
      <c r="A39" s="130"/>
      <c r="B39" s="131">
        <v>9</v>
      </c>
      <c r="C39" s="31" t="s">
        <v>37</v>
      </c>
      <c r="D39" s="251"/>
    </row>
    <row r="40" spans="1:4" s="8" customFormat="1" ht="12" customHeight="1">
      <c r="A40" s="130"/>
      <c r="B40" s="131"/>
      <c r="C40" s="237" t="e">
        <f>-ellátottak pénzbeli juttatásából céljellegű kiadás</f>
        <v>#NAME?</v>
      </c>
      <c r="D40" s="259"/>
    </row>
    <row r="41" spans="1:4" ht="12" customHeight="1">
      <c r="A41" s="130"/>
      <c r="B41" s="131">
        <v>10</v>
      </c>
      <c r="C41" s="48" t="s">
        <v>281</v>
      </c>
      <c r="D41" s="251"/>
    </row>
    <row r="42" spans="1:4" ht="12" customHeight="1" thickBot="1">
      <c r="A42" s="117"/>
      <c r="B42" s="118">
        <v>11</v>
      </c>
      <c r="C42" s="71" t="s">
        <v>286</v>
      </c>
      <c r="D42" s="249"/>
    </row>
    <row r="43" spans="1:4" s="8" customFormat="1" ht="12" customHeight="1" thickBot="1">
      <c r="A43" s="114">
        <v>10</v>
      </c>
      <c r="B43" s="115"/>
      <c r="C43" s="116" t="s">
        <v>72</v>
      </c>
      <c r="D43" s="449"/>
    </row>
    <row r="44" spans="1:4" ht="12" customHeight="1">
      <c r="A44" s="117"/>
      <c r="B44" s="118">
        <v>1</v>
      </c>
      <c r="C44" s="87" t="s">
        <v>329</v>
      </c>
      <c r="D44" s="249"/>
    </row>
    <row r="45" spans="1:4" ht="12" customHeight="1">
      <c r="A45" s="117"/>
      <c r="B45" s="118">
        <v>2</v>
      </c>
      <c r="C45" s="87" t="s">
        <v>330</v>
      </c>
      <c r="D45" s="249"/>
    </row>
    <row r="46" spans="1:4" ht="12" customHeight="1">
      <c r="A46" s="117"/>
      <c r="B46" s="118">
        <v>3</v>
      </c>
      <c r="C46" s="87" t="s">
        <v>312</v>
      </c>
      <c r="D46" s="249"/>
    </row>
    <row r="47" spans="1:4" ht="12" customHeight="1" thickBot="1">
      <c r="A47" s="117"/>
      <c r="B47" s="118">
        <v>4</v>
      </c>
      <c r="C47" s="87" t="s">
        <v>73</v>
      </c>
      <c r="D47" s="249"/>
    </row>
    <row r="48" spans="1:6" ht="12" customHeight="1" thickBot="1">
      <c r="A48" s="114">
        <v>11</v>
      </c>
      <c r="B48" s="159"/>
      <c r="C48" s="116" t="s">
        <v>561</v>
      </c>
      <c r="D48" s="448">
        <v>18604</v>
      </c>
      <c r="E48" s="1">
        <v>-195</v>
      </c>
      <c r="F48" s="816">
        <v>18409</v>
      </c>
    </row>
    <row r="49" spans="1:4" ht="12" customHeight="1" thickBot="1">
      <c r="A49" s="114">
        <v>12</v>
      </c>
      <c r="B49" s="125"/>
      <c r="C49" s="116" t="s">
        <v>472</v>
      </c>
      <c r="D49" s="253"/>
    </row>
    <row r="50" spans="1:6" ht="15" customHeight="1" thickBot="1">
      <c r="A50" s="135"/>
      <c r="B50" s="136"/>
      <c r="C50" s="212" t="s">
        <v>77</v>
      </c>
      <c r="D50" s="450">
        <v>18604</v>
      </c>
      <c r="E50" s="1">
        <v>-195</v>
      </c>
      <c r="F50" s="816">
        <v>18409</v>
      </c>
    </row>
    <row r="51" ht="9.75" customHeight="1" thickBot="1"/>
    <row r="52" spans="1:4" ht="15" customHeight="1" thickBot="1">
      <c r="A52" s="166" t="s">
        <v>559</v>
      </c>
      <c r="B52" s="24"/>
      <c r="C52" s="167"/>
      <c r="D52" s="552">
        <v>7</v>
      </c>
    </row>
    <row r="53" spans="1:4" ht="14.25" customHeight="1">
      <c r="A53" s="855" t="s">
        <v>335</v>
      </c>
      <c r="B53" s="855"/>
      <c r="C53" s="855"/>
      <c r="D53" s="855"/>
    </row>
  </sheetData>
  <sheetProtection/>
  <mergeCells count="1">
    <mergeCell ref="A53:D5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F53"/>
  <sheetViews>
    <sheetView zoomScale="120" zoomScaleNormal="120" zoomScalePageLayoutView="0" workbookViewId="0" topLeftCell="A26">
      <selection activeCell="E6" sqref="E5:E6"/>
    </sheetView>
  </sheetViews>
  <sheetFormatPr defaultColWidth="9.00390625" defaultRowHeight="12.75"/>
  <cols>
    <col min="1" max="1" width="11.625" style="3" customWidth="1"/>
    <col min="2" max="2" width="12.375" style="1" customWidth="1"/>
    <col min="3" max="3" width="47.62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2"/>
      <c r="B1" s="13"/>
      <c r="C1" s="13" t="s">
        <v>694</v>
      </c>
      <c r="D1" s="94"/>
    </row>
    <row r="2" spans="1:4" s="6" customFormat="1" ht="15.75">
      <c r="A2" s="17" t="s">
        <v>44</v>
      </c>
      <c r="B2" s="18"/>
      <c r="C2" s="29" t="s">
        <v>635</v>
      </c>
      <c r="D2" s="20">
        <v>4</v>
      </c>
    </row>
    <row r="3" spans="1:4" s="6" customFormat="1" ht="16.5" thickBot="1">
      <c r="A3" s="21" t="s">
        <v>46</v>
      </c>
      <c r="B3" s="22"/>
      <c r="C3" s="91" t="s">
        <v>198</v>
      </c>
      <c r="D3" s="92" t="s">
        <v>199</v>
      </c>
    </row>
    <row r="4" spans="1:4" s="7" customFormat="1" ht="21" customHeight="1" thickBot="1">
      <c r="A4" s="110"/>
      <c r="B4" s="110"/>
      <c r="C4" s="110"/>
      <c r="D4" s="16" t="s">
        <v>49</v>
      </c>
    </row>
    <row r="5" spans="1:6" ht="51">
      <c r="A5" s="98" t="s">
        <v>50</v>
      </c>
      <c r="B5" s="99" t="s">
        <v>322</v>
      </c>
      <c r="C5" s="810" t="s">
        <v>51</v>
      </c>
      <c r="D5" s="260" t="s">
        <v>729</v>
      </c>
      <c r="E5" s="1" t="s">
        <v>700</v>
      </c>
      <c r="F5" s="1" t="s">
        <v>730</v>
      </c>
    </row>
    <row r="6" spans="1:4" ht="13.5" thickBot="1">
      <c r="A6" s="154" t="s">
        <v>53</v>
      </c>
      <c r="B6" s="155"/>
      <c r="C6" s="811"/>
      <c r="D6" s="812"/>
    </row>
    <row r="7" spans="1:4" s="4" customFormat="1" ht="12" customHeight="1" thickBot="1">
      <c r="A7" s="214">
        <v>1</v>
      </c>
      <c r="B7" s="215">
        <v>2</v>
      </c>
      <c r="C7" s="215">
        <v>3</v>
      </c>
      <c r="D7" s="216">
        <v>4</v>
      </c>
    </row>
    <row r="8" spans="1:4" s="9" customFormat="1" ht="15.75" customHeight="1" thickBot="1">
      <c r="A8" s="156" t="s">
        <v>54</v>
      </c>
      <c r="B8" s="157"/>
      <c r="C8" s="140"/>
      <c r="D8" s="158"/>
    </row>
    <row r="9" spans="1:4" s="8" customFormat="1" ht="12" customHeight="1" thickBot="1">
      <c r="A9" s="114">
        <v>1</v>
      </c>
      <c r="B9" s="115"/>
      <c r="C9" s="116" t="s">
        <v>55</v>
      </c>
      <c r="D9" s="448"/>
    </row>
    <row r="10" spans="1:4" ht="12" customHeight="1">
      <c r="A10" s="117"/>
      <c r="B10" s="118">
        <v>1</v>
      </c>
      <c r="C10" s="87" t="s">
        <v>405</v>
      </c>
      <c r="D10" s="249"/>
    </row>
    <row r="11" spans="1:4" ht="12" customHeight="1">
      <c r="A11" s="117"/>
      <c r="B11" s="118">
        <v>2</v>
      </c>
      <c r="C11" s="87" t="s">
        <v>272</v>
      </c>
      <c r="D11" s="249"/>
    </row>
    <row r="12" spans="1:4" ht="12" customHeight="1">
      <c r="A12" s="117"/>
      <c r="B12" s="118">
        <v>3</v>
      </c>
      <c r="C12" s="87" t="s">
        <v>273</v>
      </c>
      <c r="D12" s="249"/>
    </row>
    <row r="13" spans="1:4" ht="12" customHeight="1" thickBot="1">
      <c r="A13" s="117"/>
      <c r="B13" s="118">
        <v>4</v>
      </c>
      <c r="C13" s="87" t="s">
        <v>274</v>
      </c>
      <c r="D13" s="249"/>
    </row>
    <row r="14" spans="1:4" ht="12" customHeight="1" thickBot="1">
      <c r="A14" s="114">
        <v>2</v>
      </c>
      <c r="B14" s="136"/>
      <c r="C14" s="116" t="s">
        <v>60</v>
      </c>
      <c r="D14" s="250"/>
    </row>
    <row r="15" spans="1:4" s="8" customFormat="1" ht="12" customHeight="1" thickBot="1">
      <c r="A15" s="114">
        <v>3</v>
      </c>
      <c r="B15" s="115"/>
      <c r="C15" s="116" t="s">
        <v>305</v>
      </c>
      <c r="D15" s="449"/>
    </row>
    <row r="16" spans="1:4" s="2" customFormat="1" ht="12" customHeight="1">
      <c r="A16" s="130"/>
      <c r="B16" s="131">
        <v>1</v>
      </c>
      <c r="C16" s="132" t="s">
        <v>306</v>
      </c>
      <c r="D16" s="251"/>
    </row>
    <row r="17" spans="1:4" s="2" customFormat="1" ht="12" customHeight="1">
      <c r="A17" s="117"/>
      <c r="B17" s="118">
        <v>2</v>
      </c>
      <c r="C17" s="132" t="s">
        <v>307</v>
      </c>
      <c r="D17" s="249"/>
    </row>
    <row r="18" spans="1:4" s="2" customFormat="1" ht="12" customHeight="1">
      <c r="A18" s="117"/>
      <c r="B18" s="118">
        <v>3</v>
      </c>
      <c r="C18" s="87" t="s">
        <v>366</v>
      </c>
      <c r="D18" s="249"/>
    </row>
    <row r="19" spans="1:4" s="2" customFormat="1" ht="12" customHeight="1">
      <c r="A19" s="117"/>
      <c r="B19" s="118">
        <v>4</v>
      </c>
      <c r="C19" s="134" t="s">
        <v>308</v>
      </c>
      <c r="D19" s="249"/>
    </row>
    <row r="20" spans="1:4" s="2" customFormat="1" ht="12" customHeight="1" thickBot="1">
      <c r="A20" s="127"/>
      <c r="B20" s="128">
        <v>5</v>
      </c>
      <c r="C20" s="88" t="s">
        <v>309</v>
      </c>
      <c r="D20" s="252"/>
    </row>
    <row r="21" spans="1:4" ht="12" customHeight="1" thickBot="1">
      <c r="A21" s="114">
        <v>4</v>
      </c>
      <c r="B21" s="159"/>
      <c r="C21" s="116" t="s">
        <v>560</v>
      </c>
      <c r="D21" s="448"/>
    </row>
    <row r="22" spans="1:4" ht="12" customHeight="1" thickBot="1">
      <c r="A22" s="114">
        <v>5</v>
      </c>
      <c r="B22" s="115"/>
      <c r="C22" s="116" t="s">
        <v>168</v>
      </c>
      <c r="D22" s="250"/>
    </row>
    <row r="23" spans="1:4" ht="12" customHeight="1" thickBot="1">
      <c r="A23" s="114">
        <v>6</v>
      </c>
      <c r="B23" s="115"/>
      <c r="C23" s="116" t="s">
        <v>170</v>
      </c>
      <c r="D23" s="250"/>
    </row>
    <row r="24" spans="1:4" ht="12" customHeight="1" thickBot="1">
      <c r="A24" s="114">
        <v>7</v>
      </c>
      <c r="B24" s="115"/>
      <c r="C24" s="116" t="s">
        <v>456</v>
      </c>
      <c r="D24" s="250"/>
    </row>
    <row r="25" spans="1:6" ht="12" customHeight="1" thickBot="1">
      <c r="A25" s="160">
        <v>8</v>
      </c>
      <c r="B25" s="161"/>
      <c r="C25" s="162" t="s">
        <v>80</v>
      </c>
      <c r="D25" s="255">
        <v>566</v>
      </c>
      <c r="E25" s="1">
        <v>71</v>
      </c>
      <c r="F25" s="1">
        <v>637</v>
      </c>
    </row>
    <row r="26" spans="1:6" s="2" customFormat="1" ht="15" customHeight="1" thickBot="1">
      <c r="A26" s="135"/>
      <c r="B26" s="136"/>
      <c r="C26" s="212" t="s">
        <v>32</v>
      </c>
      <c r="D26" s="450">
        <v>566</v>
      </c>
      <c r="E26" s="2">
        <v>71</v>
      </c>
      <c r="F26" s="2">
        <v>637</v>
      </c>
    </row>
    <row r="27" spans="1:4" s="2" customFormat="1" ht="12.75" customHeight="1" thickBot="1">
      <c r="A27" s="163"/>
      <c r="B27" s="164"/>
      <c r="C27" s="165"/>
      <c r="D27" s="256"/>
    </row>
    <row r="28" spans="1:4" s="9" customFormat="1" ht="15" customHeight="1" thickBot="1">
      <c r="A28" s="156"/>
      <c r="B28" s="157"/>
      <c r="C28" s="140" t="s">
        <v>69</v>
      </c>
      <c r="D28" s="257"/>
    </row>
    <row r="29" spans="1:6" s="8" customFormat="1" ht="12" customHeight="1" thickBot="1">
      <c r="A29" s="114">
        <v>9</v>
      </c>
      <c r="B29" s="115"/>
      <c r="C29" s="116" t="s">
        <v>555</v>
      </c>
      <c r="D29" s="449">
        <v>566</v>
      </c>
      <c r="E29" s="8">
        <v>71</v>
      </c>
      <c r="F29" s="8">
        <v>637</v>
      </c>
    </row>
    <row r="30" spans="1:6" ht="12" customHeight="1">
      <c r="A30" s="117"/>
      <c r="B30" s="118">
        <v>1</v>
      </c>
      <c r="C30" s="43" t="s">
        <v>35</v>
      </c>
      <c r="D30" s="249">
        <v>360</v>
      </c>
      <c r="F30" s="1">
        <v>360</v>
      </c>
    </row>
    <row r="31" spans="1:4" ht="12" customHeight="1">
      <c r="A31" s="117"/>
      <c r="B31" s="118"/>
      <c r="C31" s="233" t="s">
        <v>323</v>
      </c>
      <c r="D31" s="258"/>
    </row>
    <row r="32" spans="1:6" ht="12" customHeight="1">
      <c r="A32" s="117"/>
      <c r="B32" s="118">
        <v>2</v>
      </c>
      <c r="C32" s="31" t="s">
        <v>36</v>
      </c>
      <c r="D32" s="249">
        <v>97</v>
      </c>
      <c r="F32" s="1">
        <v>97</v>
      </c>
    </row>
    <row r="33" spans="1:6" ht="12" customHeight="1">
      <c r="A33" s="127"/>
      <c r="B33" s="128">
        <v>3</v>
      </c>
      <c r="C33" s="31" t="s">
        <v>328</v>
      </c>
      <c r="D33" s="252">
        <v>33</v>
      </c>
      <c r="E33" s="1">
        <v>71</v>
      </c>
      <c r="F33" s="1">
        <v>104</v>
      </c>
    </row>
    <row r="34" spans="1:4" ht="12" customHeight="1">
      <c r="A34" s="127"/>
      <c r="B34" s="128">
        <v>4</v>
      </c>
      <c r="C34" s="47" t="s">
        <v>183</v>
      </c>
      <c r="D34" s="252"/>
    </row>
    <row r="35" spans="1:4" ht="12" customHeight="1">
      <c r="A35" s="127"/>
      <c r="B35" s="128">
        <v>5</v>
      </c>
      <c r="C35" s="70" t="s">
        <v>311</v>
      </c>
      <c r="D35" s="252"/>
    </row>
    <row r="36" spans="1:4" ht="12" customHeight="1">
      <c r="A36" s="127"/>
      <c r="B36" s="128">
        <v>6</v>
      </c>
      <c r="C36" s="31" t="s">
        <v>259</v>
      </c>
      <c r="D36" s="252"/>
    </row>
    <row r="37" spans="1:6" ht="12" customHeight="1">
      <c r="A37" s="127"/>
      <c r="B37" s="128">
        <v>7</v>
      </c>
      <c r="C37" s="86" t="s">
        <v>293</v>
      </c>
      <c r="D37" s="252">
        <v>76</v>
      </c>
      <c r="F37" s="1">
        <v>76</v>
      </c>
    </row>
    <row r="38" spans="1:4" s="8" customFormat="1" ht="12" customHeight="1">
      <c r="A38" s="117"/>
      <c r="B38" s="118">
        <v>8</v>
      </c>
      <c r="C38" s="31" t="s">
        <v>174</v>
      </c>
      <c r="D38" s="249"/>
    </row>
    <row r="39" spans="1:4" s="8" customFormat="1" ht="12" customHeight="1">
      <c r="A39" s="130"/>
      <c r="B39" s="131">
        <v>9</v>
      </c>
      <c r="C39" s="31" t="s">
        <v>37</v>
      </c>
      <c r="D39" s="251"/>
    </row>
    <row r="40" spans="1:4" s="8" customFormat="1" ht="12" customHeight="1">
      <c r="A40" s="130"/>
      <c r="B40" s="131"/>
      <c r="C40" s="237" t="e">
        <f>-ellátottak pénzbeli juttatásából céljellegű kiadás</f>
        <v>#NAME?</v>
      </c>
      <c r="D40" s="259"/>
    </row>
    <row r="41" spans="1:4" ht="12" customHeight="1">
      <c r="A41" s="130"/>
      <c r="B41" s="131">
        <v>10</v>
      </c>
      <c r="C41" s="48" t="s">
        <v>281</v>
      </c>
      <c r="D41" s="251"/>
    </row>
    <row r="42" spans="1:4" ht="12" customHeight="1" thickBot="1">
      <c r="A42" s="117"/>
      <c r="B42" s="118">
        <v>11</v>
      </c>
      <c r="C42" s="71" t="s">
        <v>286</v>
      </c>
      <c r="D42" s="249"/>
    </row>
    <row r="43" spans="1:4" s="8" customFormat="1" ht="12" customHeight="1" thickBot="1">
      <c r="A43" s="114">
        <v>10</v>
      </c>
      <c r="B43" s="115"/>
      <c r="C43" s="116" t="s">
        <v>72</v>
      </c>
      <c r="D43" s="449"/>
    </row>
    <row r="44" spans="1:4" ht="12" customHeight="1">
      <c r="A44" s="117"/>
      <c r="B44" s="118">
        <v>1</v>
      </c>
      <c r="C44" s="87" t="s">
        <v>329</v>
      </c>
      <c r="D44" s="249"/>
    </row>
    <row r="45" spans="1:4" ht="12" customHeight="1">
      <c r="A45" s="117"/>
      <c r="B45" s="118">
        <v>2</v>
      </c>
      <c r="C45" s="87" t="s">
        <v>330</v>
      </c>
      <c r="D45" s="249"/>
    </row>
    <row r="46" spans="1:4" ht="12" customHeight="1">
      <c r="A46" s="117"/>
      <c r="B46" s="118">
        <v>3</v>
      </c>
      <c r="C46" s="87" t="s">
        <v>312</v>
      </c>
      <c r="D46" s="249"/>
    </row>
    <row r="47" spans="1:4" ht="12" customHeight="1" thickBot="1">
      <c r="A47" s="117"/>
      <c r="B47" s="118">
        <v>4</v>
      </c>
      <c r="C47" s="87" t="s">
        <v>73</v>
      </c>
      <c r="D47" s="249"/>
    </row>
    <row r="48" spans="1:6" ht="12" customHeight="1" thickBot="1">
      <c r="A48" s="114">
        <v>11</v>
      </c>
      <c r="B48" s="159"/>
      <c r="C48" s="116" t="s">
        <v>561</v>
      </c>
      <c r="D48" s="448">
        <v>566</v>
      </c>
      <c r="E48" s="1">
        <v>71</v>
      </c>
      <c r="F48" s="1">
        <v>637</v>
      </c>
    </row>
    <row r="49" spans="1:4" ht="12" customHeight="1" thickBot="1">
      <c r="A49" s="114">
        <v>12</v>
      </c>
      <c r="B49" s="125"/>
      <c r="C49" s="116" t="s">
        <v>472</v>
      </c>
      <c r="D49" s="253"/>
    </row>
    <row r="50" spans="1:6" ht="15" customHeight="1" thickBot="1">
      <c r="A50" s="135"/>
      <c r="B50" s="136"/>
      <c r="C50" s="212" t="s">
        <v>77</v>
      </c>
      <c r="D50" s="450">
        <v>566</v>
      </c>
      <c r="E50" s="1">
        <v>71</v>
      </c>
      <c r="F50" s="1">
        <v>637</v>
      </c>
    </row>
    <row r="51" ht="9.75" customHeight="1" thickBot="1"/>
    <row r="52" spans="1:4" ht="15" customHeight="1" thickBot="1">
      <c r="A52" s="166" t="s">
        <v>559</v>
      </c>
      <c r="B52" s="24"/>
      <c r="C52" s="167"/>
      <c r="D52" s="552"/>
    </row>
    <row r="53" spans="1:4" ht="14.25" customHeight="1">
      <c r="A53" s="855" t="s">
        <v>335</v>
      </c>
      <c r="B53" s="855"/>
      <c r="C53" s="855"/>
      <c r="D53" s="855"/>
    </row>
  </sheetData>
  <sheetProtection/>
  <mergeCells count="1">
    <mergeCell ref="A53:D5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D53"/>
  <sheetViews>
    <sheetView zoomScale="120" zoomScaleNormal="120" zoomScalePageLayoutView="0" workbookViewId="0" topLeftCell="A1">
      <selection activeCell="H20" sqref="H20"/>
    </sheetView>
  </sheetViews>
  <sheetFormatPr defaultColWidth="9.00390625" defaultRowHeight="12.75"/>
  <cols>
    <col min="1" max="1" width="11.625" style="14" customWidth="1"/>
    <col min="2" max="2" width="11.625" style="15" customWidth="1"/>
    <col min="3" max="3" width="48.00390625" style="15" customWidth="1"/>
    <col min="4" max="4" width="18.625" style="15" customWidth="1"/>
    <col min="5" max="16384" width="9.375" style="15" customWidth="1"/>
  </cols>
  <sheetData>
    <row r="1" spans="1:4" s="13" customFormat="1" ht="21" customHeight="1" thickBot="1">
      <c r="A1" s="12"/>
      <c r="D1" s="94" t="s">
        <v>380</v>
      </c>
    </row>
    <row r="2" spans="1:4" s="440" customFormat="1" ht="15.75">
      <c r="A2" s="17" t="s">
        <v>44</v>
      </c>
      <c r="B2" s="18"/>
      <c r="C2" s="29" t="s">
        <v>200</v>
      </c>
      <c r="D2" s="20" t="s">
        <v>85</v>
      </c>
    </row>
    <row r="3" spans="1:4" s="440" customFormat="1" ht="16.5" thickBot="1">
      <c r="A3" s="21" t="s">
        <v>46</v>
      </c>
      <c r="B3" s="22"/>
      <c r="C3" s="91" t="s">
        <v>198</v>
      </c>
      <c r="D3" s="92" t="s">
        <v>199</v>
      </c>
    </row>
    <row r="4" spans="1:4" s="441" customFormat="1" ht="21" customHeight="1" thickBot="1">
      <c r="A4" s="110"/>
      <c r="B4" s="110"/>
      <c r="C4" s="110"/>
      <c r="D4" s="16" t="s">
        <v>49</v>
      </c>
    </row>
    <row r="5" spans="1:4" ht="36">
      <c r="A5" s="98" t="s">
        <v>50</v>
      </c>
      <c r="B5" s="99" t="s">
        <v>322</v>
      </c>
      <c r="C5" s="856" t="s">
        <v>51</v>
      </c>
      <c r="D5" s="858" t="s">
        <v>52</v>
      </c>
    </row>
    <row r="6" spans="1:4" ht="13.5" thickBot="1">
      <c r="A6" s="154" t="s">
        <v>53</v>
      </c>
      <c r="B6" s="155"/>
      <c r="C6" s="857"/>
      <c r="D6" s="859"/>
    </row>
    <row r="7" spans="1:4" s="337" customFormat="1" ht="12" customHeight="1" thickBot="1">
      <c r="A7" s="214">
        <v>1</v>
      </c>
      <c r="B7" s="215">
        <v>2</v>
      </c>
      <c r="C7" s="215">
        <v>3</v>
      </c>
      <c r="D7" s="216">
        <v>4</v>
      </c>
    </row>
    <row r="8" spans="1:4" s="451" customFormat="1" ht="15.75" customHeight="1" thickBot="1">
      <c r="A8" s="156"/>
      <c r="B8" s="157"/>
      <c r="C8" s="140" t="s">
        <v>54</v>
      </c>
      <c r="D8" s="158"/>
    </row>
    <row r="9" spans="1:4" s="446" customFormat="1" ht="12" customHeight="1" thickBot="1">
      <c r="A9" s="114">
        <v>1</v>
      </c>
      <c r="B9" s="115"/>
      <c r="C9" s="116" t="s">
        <v>55</v>
      </c>
      <c r="D9" s="448">
        <f>SUM(D10:D13)</f>
        <v>0</v>
      </c>
    </row>
    <row r="10" spans="1:4" ht="12" customHeight="1">
      <c r="A10" s="117"/>
      <c r="B10" s="118">
        <v>1</v>
      </c>
      <c r="C10" s="87" t="s">
        <v>405</v>
      </c>
      <c r="D10" s="249"/>
    </row>
    <row r="11" spans="1:4" ht="12" customHeight="1">
      <c r="A11" s="117"/>
      <c r="B11" s="118">
        <v>2</v>
      </c>
      <c r="C11" s="87" t="s">
        <v>272</v>
      </c>
      <c r="D11" s="249"/>
    </row>
    <row r="12" spans="1:4" ht="12" customHeight="1">
      <c r="A12" s="117"/>
      <c r="B12" s="118">
        <v>3</v>
      </c>
      <c r="C12" s="87" t="s">
        <v>273</v>
      </c>
      <c r="D12" s="249"/>
    </row>
    <row r="13" spans="1:4" ht="12" customHeight="1" thickBot="1">
      <c r="A13" s="117"/>
      <c r="B13" s="118">
        <v>4</v>
      </c>
      <c r="C13" s="87" t="s">
        <v>274</v>
      </c>
      <c r="D13" s="249"/>
    </row>
    <row r="14" spans="1:4" ht="12" customHeight="1" thickBot="1">
      <c r="A14" s="114">
        <v>2</v>
      </c>
      <c r="B14" s="136"/>
      <c r="C14" s="116" t="s">
        <v>60</v>
      </c>
      <c r="D14" s="250"/>
    </row>
    <row r="15" spans="1:4" s="446" customFormat="1" ht="12" customHeight="1" thickBot="1">
      <c r="A15" s="114">
        <v>3</v>
      </c>
      <c r="B15" s="115"/>
      <c r="C15" s="116" t="s">
        <v>305</v>
      </c>
      <c r="D15" s="449">
        <f>SUM(D16:D20)</f>
        <v>0</v>
      </c>
    </row>
    <row r="16" spans="1:4" s="444" customFormat="1" ht="12" customHeight="1">
      <c r="A16" s="130"/>
      <c r="B16" s="131">
        <v>1</v>
      </c>
      <c r="C16" s="132" t="s">
        <v>306</v>
      </c>
      <c r="D16" s="251"/>
    </row>
    <row r="17" spans="1:4" s="444" customFormat="1" ht="12" customHeight="1">
      <c r="A17" s="117"/>
      <c r="B17" s="118">
        <v>2</v>
      </c>
      <c r="C17" s="132" t="s">
        <v>307</v>
      </c>
      <c r="D17" s="249"/>
    </row>
    <row r="18" spans="1:4" s="444" customFormat="1" ht="12" customHeight="1">
      <c r="A18" s="117"/>
      <c r="B18" s="118">
        <v>3</v>
      </c>
      <c r="C18" s="87" t="s">
        <v>366</v>
      </c>
      <c r="D18" s="249"/>
    </row>
    <row r="19" spans="1:4" s="444" customFormat="1" ht="12" customHeight="1">
      <c r="A19" s="117"/>
      <c r="B19" s="118">
        <v>4</v>
      </c>
      <c r="C19" s="134" t="s">
        <v>308</v>
      </c>
      <c r="D19" s="249"/>
    </row>
    <row r="20" spans="1:4" s="444" customFormat="1" ht="12" customHeight="1" thickBot="1">
      <c r="A20" s="127"/>
      <c r="B20" s="128">
        <v>5</v>
      </c>
      <c r="C20" s="88" t="s">
        <v>309</v>
      </c>
      <c r="D20" s="252"/>
    </row>
    <row r="21" spans="1:4" ht="12" customHeight="1" thickBot="1">
      <c r="A21" s="114">
        <v>4</v>
      </c>
      <c r="B21" s="159"/>
      <c r="C21" s="116" t="s">
        <v>560</v>
      </c>
      <c r="D21" s="448">
        <f>+D9+D14+D15</f>
        <v>0</v>
      </c>
    </row>
    <row r="22" spans="1:4" ht="12" customHeight="1" thickBot="1">
      <c r="A22" s="114">
        <v>5</v>
      </c>
      <c r="B22" s="115"/>
      <c r="C22" s="116" t="s">
        <v>168</v>
      </c>
      <c r="D22" s="250"/>
    </row>
    <row r="23" spans="1:4" ht="12" customHeight="1" thickBot="1">
      <c r="A23" s="114">
        <v>6</v>
      </c>
      <c r="B23" s="115"/>
      <c r="C23" s="116" t="s">
        <v>170</v>
      </c>
      <c r="D23" s="250"/>
    </row>
    <row r="24" spans="1:4" ht="12" customHeight="1" thickBot="1">
      <c r="A24" s="114">
        <v>7</v>
      </c>
      <c r="B24" s="115"/>
      <c r="C24" s="116" t="s">
        <v>456</v>
      </c>
      <c r="D24" s="250"/>
    </row>
    <row r="25" spans="1:4" ht="12" customHeight="1" thickBot="1">
      <c r="A25" s="160">
        <v>8</v>
      </c>
      <c r="B25" s="161"/>
      <c r="C25" s="162" t="s">
        <v>80</v>
      </c>
      <c r="D25" s="255"/>
    </row>
    <row r="26" spans="1:4" s="444" customFormat="1" ht="15" customHeight="1" thickBot="1">
      <c r="A26" s="135"/>
      <c r="B26" s="136"/>
      <c r="C26" s="212" t="s">
        <v>32</v>
      </c>
      <c r="D26" s="450">
        <f>+D21+D22+D23+D24+D25</f>
        <v>0</v>
      </c>
    </row>
    <row r="27" spans="1:4" s="444" customFormat="1" ht="12.75" customHeight="1" thickBot="1">
      <c r="A27" s="163"/>
      <c r="B27" s="164"/>
      <c r="C27" s="165"/>
      <c r="D27" s="256"/>
    </row>
    <row r="28" spans="1:4" s="451" customFormat="1" ht="15" customHeight="1" thickBot="1">
      <c r="A28" s="156"/>
      <c r="B28" s="157"/>
      <c r="C28" s="140" t="s">
        <v>69</v>
      </c>
      <c r="D28" s="257"/>
    </row>
    <row r="29" spans="1:4" s="446" customFormat="1" ht="12" customHeight="1" thickBot="1">
      <c r="A29" s="114">
        <v>9</v>
      </c>
      <c r="B29" s="115"/>
      <c r="C29" s="116" t="s">
        <v>555</v>
      </c>
      <c r="D29" s="449">
        <f>D30+SUM(D32:D39)+SUM(D41:D42)</f>
        <v>0</v>
      </c>
    </row>
    <row r="30" spans="1:4" ht="12" customHeight="1">
      <c r="A30" s="117"/>
      <c r="B30" s="118">
        <v>1</v>
      </c>
      <c r="C30" s="43" t="s">
        <v>35</v>
      </c>
      <c r="D30" s="249"/>
    </row>
    <row r="31" spans="1:4" ht="12" customHeight="1">
      <c r="A31" s="117"/>
      <c r="B31" s="118"/>
      <c r="C31" s="233" t="s">
        <v>323</v>
      </c>
      <c r="D31" s="258"/>
    </row>
    <row r="32" spans="1:4" ht="12" customHeight="1">
      <c r="A32" s="117"/>
      <c r="B32" s="118">
        <v>2</v>
      </c>
      <c r="C32" s="31" t="s">
        <v>36</v>
      </c>
      <c r="D32" s="249"/>
    </row>
    <row r="33" spans="1:4" ht="12" customHeight="1">
      <c r="A33" s="127"/>
      <c r="B33" s="128">
        <v>3</v>
      </c>
      <c r="C33" s="31" t="s">
        <v>328</v>
      </c>
      <c r="D33" s="252"/>
    </row>
    <row r="34" spans="1:4" ht="12" customHeight="1">
      <c r="A34" s="127"/>
      <c r="B34" s="128">
        <v>4</v>
      </c>
      <c r="C34" s="47" t="s">
        <v>183</v>
      </c>
      <c r="D34" s="252"/>
    </row>
    <row r="35" spans="1:4" ht="12" customHeight="1">
      <c r="A35" s="127"/>
      <c r="B35" s="128">
        <v>5</v>
      </c>
      <c r="C35" s="70" t="s">
        <v>311</v>
      </c>
      <c r="D35" s="252"/>
    </row>
    <row r="36" spans="1:4" ht="12" customHeight="1">
      <c r="A36" s="127"/>
      <c r="B36" s="128">
        <v>6</v>
      </c>
      <c r="C36" s="31" t="s">
        <v>259</v>
      </c>
      <c r="D36" s="252"/>
    </row>
    <row r="37" spans="1:4" ht="12" customHeight="1">
      <c r="A37" s="127"/>
      <c r="B37" s="128">
        <v>7</v>
      </c>
      <c r="C37" s="86" t="s">
        <v>293</v>
      </c>
      <c r="D37" s="252"/>
    </row>
    <row r="38" spans="1:4" s="446" customFormat="1" ht="12" customHeight="1">
      <c r="A38" s="117"/>
      <c r="B38" s="118">
        <v>8</v>
      </c>
      <c r="C38" s="31" t="s">
        <v>174</v>
      </c>
      <c r="D38" s="249"/>
    </row>
    <row r="39" spans="1:4" s="446" customFormat="1" ht="12" customHeight="1">
      <c r="A39" s="130"/>
      <c r="B39" s="131">
        <v>9</v>
      </c>
      <c r="C39" s="31" t="s">
        <v>37</v>
      </c>
      <c r="D39" s="251"/>
    </row>
    <row r="40" spans="1:4" s="446" customFormat="1" ht="12" customHeight="1">
      <c r="A40" s="130"/>
      <c r="B40" s="131"/>
      <c r="C40" s="237" t="s">
        <v>385</v>
      </c>
      <c r="D40" s="259"/>
    </row>
    <row r="41" spans="1:4" ht="12" customHeight="1">
      <c r="A41" s="130"/>
      <c r="B41" s="131">
        <v>10</v>
      </c>
      <c r="C41" s="48" t="s">
        <v>281</v>
      </c>
      <c r="D41" s="251"/>
    </row>
    <row r="42" spans="1:4" ht="12" customHeight="1" thickBot="1">
      <c r="A42" s="117"/>
      <c r="B42" s="118">
        <v>11</v>
      </c>
      <c r="C42" s="71" t="s">
        <v>286</v>
      </c>
      <c r="D42" s="249"/>
    </row>
    <row r="43" spans="1:4" s="446" customFormat="1" ht="12" customHeight="1" thickBot="1">
      <c r="A43" s="114">
        <v>10</v>
      </c>
      <c r="B43" s="115"/>
      <c r="C43" s="116" t="s">
        <v>72</v>
      </c>
      <c r="D43" s="449">
        <f>SUM(D44:D47)</f>
        <v>0</v>
      </c>
    </row>
    <row r="44" spans="1:4" ht="12" customHeight="1">
      <c r="A44" s="117"/>
      <c r="B44" s="118">
        <v>1</v>
      </c>
      <c r="C44" s="87" t="s">
        <v>329</v>
      </c>
      <c r="D44" s="249"/>
    </row>
    <row r="45" spans="1:4" ht="12" customHeight="1">
      <c r="A45" s="117"/>
      <c r="B45" s="118">
        <v>2</v>
      </c>
      <c r="C45" s="87" t="s">
        <v>330</v>
      </c>
      <c r="D45" s="249"/>
    </row>
    <row r="46" spans="1:4" ht="12" customHeight="1">
      <c r="A46" s="117"/>
      <c r="B46" s="118">
        <v>3</v>
      </c>
      <c r="C46" s="87" t="s">
        <v>312</v>
      </c>
      <c r="D46" s="249"/>
    </row>
    <row r="47" spans="1:4" ht="12" customHeight="1" thickBot="1">
      <c r="A47" s="117"/>
      <c r="B47" s="118">
        <v>4</v>
      </c>
      <c r="C47" s="87" t="s">
        <v>73</v>
      </c>
      <c r="D47" s="249"/>
    </row>
    <row r="48" spans="1:4" ht="12" customHeight="1" thickBot="1">
      <c r="A48" s="114">
        <v>11</v>
      </c>
      <c r="B48" s="159"/>
      <c r="C48" s="116" t="s">
        <v>561</v>
      </c>
      <c r="D48" s="448">
        <f>+D43+D29</f>
        <v>0</v>
      </c>
    </row>
    <row r="49" spans="1:4" ht="12" customHeight="1" thickBot="1">
      <c r="A49" s="114">
        <v>12</v>
      </c>
      <c r="B49" s="125"/>
      <c r="C49" s="116" t="s">
        <v>472</v>
      </c>
      <c r="D49" s="253"/>
    </row>
    <row r="50" spans="1:4" ht="15" customHeight="1" thickBot="1">
      <c r="A50" s="135"/>
      <c r="B50" s="136"/>
      <c r="C50" s="212" t="s">
        <v>77</v>
      </c>
      <c r="D50" s="450">
        <f>+D49+D48</f>
        <v>0</v>
      </c>
    </row>
    <row r="51" spans="1:4" ht="9.75" customHeight="1" thickBot="1">
      <c r="A51" s="3"/>
      <c r="B51" s="1"/>
      <c r="C51" s="1"/>
      <c r="D51" s="1"/>
    </row>
    <row r="52" spans="1:4" ht="15" customHeight="1" thickBot="1">
      <c r="A52" s="166" t="s">
        <v>559</v>
      </c>
      <c r="B52" s="24"/>
      <c r="C52" s="167"/>
      <c r="D52" s="552"/>
    </row>
    <row r="53" spans="1:4" ht="14.25" customHeight="1">
      <c r="A53" s="854" t="s">
        <v>335</v>
      </c>
      <c r="B53" s="854"/>
      <c r="C53" s="854"/>
      <c r="D53" s="854"/>
    </row>
  </sheetData>
  <sheetProtection sheet="1" objects="1" scenarios="1"/>
  <mergeCells count="3">
    <mergeCell ref="C5:C6"/>
    <mergeCell ref="D5:D6"/>
    <mergeCell ref="A53:D5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PageLayoutView="0" workbookViewId="0" topLeftCell="A54">
      <selection activeCell="D71" sqref="D71"/>
    </sheetView>
  </sheetViews>
  <sheetFormatPr defaultColWidth="9.00390625" defaultRowHeight="12.75"/>
  <cols>
    <col min="1" max="1" width="43.50390625" style="298" customWidth="1"/>
    <col min="2" max="2" width="7.50390625" style="465" customWidth="1"/>
    <col min="3" max="5" width="14.875" style="298" customWidth="1"/>
    <col min="6" max="16384" width="9.375" style="298" customWidth="1"/>
  </cols>
  <sheetData>
    <row r="1" spans="1:5" s="391" customFormat="1" ht="21.75" customHeight="1" thickBot="1">
      <c r="A1" s="390"/>
      <c r="B1" s="390"/>
      <c r="E1" s="342" t="s">
        <v>88</v>
      </c>
    </row>
    <row r="2" spans="1:5" s="456" customFormat="1" ht="25.5" customHeight="1">
      <c r="A2" s="452" t="s">
        <v>89</v>
      </c>
      <c r="B2" s="453" t="s">
        <v>253</v>
      </c>
      <c r="C2" s="454" t="s">
        <v>408</v>
      </c>
      <c r="D2" s="454" t="s">
        <v>442</v>
      </c>
      <c r="E2" s="455" t="s">
        <v>562</v>
      </c>
    </row>
    <row r="3" spans="1:5" s="456" customFormat="1" ht="12.75" customHeight="1" thickBot="1">
      <c r="A3" s="457">
        <v>1</v>
      </c>
      <c r="B3" s="186">
        <v>2</v>
      </c>
      <c r="C3" s="458">
        <v>3</v>
      </c>
      <c r="D3" s="458">
        <v>4</v>
      </c>
      <c r="E3" s="459">
        <v>5</v>
      </c>
    </row>
    <row r="4" spans="1:5" s="460" customFormat="1" ht="23.25" customHeight="1" thickBot="1">
      <c r="A4" s="819" t="s">
        <v>563</v>
      </c>
      <c r="B4" s="226"/>
      <c r="C4" s="226"/>
      <c r="D4" s="226"/>
      <c r="E4" s="820"/>
    </row>
    <row r="5" spans="1:5" s="15" customFormat="1" ht="45">
      <c r="A5" s="236" t="s">
        <v>254</v>
      </c>
      <c r="B5" s="173">
        <v>1</v>
      </c>
      <c r="C5" s="174">
        <v>13135</v>
      </c>
      <c r="D5" s="174">
        <v>14000</v>
      </c>
      <c r="E5" s="133">
        <v>15000</v>
      </c>
    </row>
    <row r="6" spans="1:5" s="15" customFormat="1" ht="12.75">
      <c r="A6" s="170" t="s">
        <v>123</v>
      </c>
      <c r="B6" s="175">
        <v>2</v>
      </c>
      <c r="C6" s="176">
        <v>910</v>
      </c>
      <c r="D6" s="176">
        <v>1500</v>
      </c>
      <c r="E6" s="119">
        <v>1650</v>
      </c>
    </row>
    <row r="7" spans="1:5" s="15" customFormat="1" ht="22.5">
      <c r="A7" s="170" t="s">
        <v>124</v>
      </c>
      <c r="B7" s="175">
        <v>3</v>
      </c>
      <c r="C7" s="176">
        <v>163449</v>
      </c>
      <c r="D7" s="176">
        <v>175000</v>
      </c>
      <c r="E7" s="119">
        <v>185000</v>
      </c>
    </row>
    <row r="8" spans="1:5" s="15" customFormat="1" ht="22.5">
      <c r="A8" s="170" t="s">
        <v>255</v>
      </c>
      <c r="B8" s="175">
        <v>4</v>
      </c>
      <c r="C8" s="176"/>
      <c r="D8" s="176"/>
      <c r="E8" s="119"/>
    </row>
    <row r="9" spans="1:5" s="15" customFormat="1" ht="12.75">
      <c r="A9" s="170" t="s">
        <v>256</v>
      </c>
      <c r="B9" s="175">
        <v>5</v>
      </c>
      <c r="C9" s="176">
        <v>4268</v>
      </c>
      <c r="D9" s="176">
        <v>4000</v>
      </c>
      <c r="E9" s="119">
        <v>4400</v>
      </c>
    </row>
    <row r="10" spans="1:5" s="15" customFormat="1" ht="22.5">
      <c r="A10" s="170" t="s">
        <v>257</v>
      </c>
      <c r="B10" s="175">
        <v>6</v>
      </c>
      <c r="C10" s="176"/>
      <c r="D10" s="176"/>
      <c r="E10" s="119"/>
    </row>
    <row r="11" spans="1:5" s="15" customFormat="1" ht="22.5">
      <c r="A11" s="170" t="s">
        <v>125</v>
      </c>
      <c r="B11" s="175">
        <v>7</v>
      </c>
      <c r="C11" s="176"/>
      <c r="D11" s="176"/>
      <c r="E11" s="119"/>
    </row>
    <row r="12" spans="1:5" s="693" customFormat="1" ht="21">
      <c r="A12" s="689" t="s">
        <v>564</v>
      </c>
      <c r="B12" s="690">
        <v>8</v>
      </c>
      <c r="C12" s="691">
        <v>181762</v>
      </c>
      <c r="D12" s="691">
        <v>194500</v>
      </c>
      <c r="E12" s="692">
        <v>206050</v>
      </c>
    </row>
    <row r="13" spans="1:5" s="15" customFormat="1" ht="22.5">
      <c r="A13" s="170" t="s">
        <v>126</v>
      </c>
      <c r="B13" s="175">
        <v>9</v>
      </c>
      <c r="C13" s="176"/>
      <c r="D13" s="176"/>
      <c r="E13" s="119"/>
    </row>
    <row r="14" spans="1:5" s="15" customFormat="1" ht="12.75">
      <c r="A14" s="171" t="s">
        <v>565</v>
      </c>
      <c r="B14" s="461">
        <v>10</v>
      </c>
      <c r="C14" s="177">
        <v>27476</v>
      </c>
      <c r="D14" s="177">
        <v>31889</v>
      </c>
      <c r="E14" s="129">
        <v>36146</v>
      </c>
    </row>
    <row r="15" spans="1:5" s="15" customFormat="1" ht="12.75">
      <c r="A15" s="171" t="s">
        <v>566</v>
      </c>
      <c r="B15" s="461">
        <v>11</v>
      </c>
      <c r="C15" s="177"/>
      <c r="D15" s="177"/>
      <c r="E15" s="129"/>
    </row>
    <row r="16" spans="1:5" s="15" customFormat="1" ht="12.75">
      <c r="A16" s="171" t="s">
        <v>567</v>
      </c>
      <c r="B16" s="461">
        <v>12</v>
      </c>
      <c r="C16" s="177"/>
      <c r="D16" s="177"/>
      <c r="E16" s="129"/>
    </row>
    <row r="17" spans="1:5" s="15" customFormat="1" ht="22.5">
      <c r="A17" s="171" t="s">
        <v>568</v>
      </c>
      <c r="B17" s="461">
        <v>13</v>
      </c>
      <c r="C17" s="177"/>
      <c r="D17" s="177"/>
      <c r="E17" s="129"/>
    </row>
    <row r="18" spans="1:5" s="15" customFormat="1" ht="21.75" thickBot="1">
      <c r="A18" s="694" t="s">
        <v>569</v>
      </c>
      <c r="B18" s="695">
        <v>14</v>
      </c>
      <c r="C18" s="696">
        <v>27476</v>
      </c>
      <c r="D18" s="696">
        <v>31889</v>
      </c>
      <c r="E18" s="697">
        <v>36146</v>
      </c>
    </row>
    <row r="19" spans="1:5" s="444" customFormat="1" ht="21" customHeight="1" thickBot="1">
      <c r="A19" s="224" t="s">
        <v>570</v>
      </c>
      <c r="B19" s="172">
        <v>15</v>
      </c>
      <c r="C19" s="398">
        <v>209238</v>
      </c>
      <c r="D19" s="398">
        <v>226389</v>
      </c>
      <c r="E19" s="341">
        <v>242196</v>
      </c>
    </row>
    <row r="20" spans="1:5" s="15" customFormat="1" ht="12.75">
      <c r="A20" s="169" t="s">
        <v>127</v>
      </c>
      <c r="B20" s="173">
        <v>16</v>
      </c>
      <c r="C20" s="174">
        <v>77776</v>
      </c>
      <c r="D20" s="174">
        <v>83000</v>
      </c>
      <c r="E20" s="133">
        <v>90000</v>
      </c>
    </row>
    <row r="21" spans="1:5" s="15" customFormat="1" ht="12.75">
      <c r="A21" s="170" t="s">
        <v>36</v>
      </c>
      <c r="B21" s="175">
        <v>17</v>
      </c>
      <c r="C21" s="176">
        <v>20516</v>
      </c>
      <c r="D21" s="176">
        <v>22000</v>
      </c>
      <c r="E21" s="119">
        <v>24000</v>
      </c>
    </row>
    <row r="22" spans="1:5" s="15" customFormat="1" ht="33.75">
      <c r="A22" s="170" t="s">
        <v>128</v>
      </c>
      <c r="B22" s="175">
        <v>18</v>
      </c>
      <c r="C22" s="176">
        <v>49206</v>
      </c>
      <c r="D22" s="176">
        <v>58000</v>
      </c>
      <c r="E22" s="119">
        <v>63000</v>
      </c>
    </row>
    <row r="23" spans="1:5" s="15" customFormat="1" ht="22.5">
      <c r="A23" s="170" t="s">
        <v>258</v>
      </c>
      <c r="B23" s="175">
        <v>19</v>
      </c>
      <c r="C23" s="176">
        <v>5143</v>
      </c>
      <c r="D23" s="176">
        <v>5600</v>
      </c>
      <c r="E23" s="119">
        <v>6000</v>
      </c>
    </row>
    <row r="24" spans="1:5" s="15" customFormat="1" ht="15.75" customHeight="1">
      <c r="A24" s="170" t="s">
        <v>259</v>
      </c>
      <c r="B24" s="175">
        <v>20</v>
      </c>
      <c r="C24" s="176"/>
      <c r="D24" s="176"/>
      <c r="E24" s="119"/>
    </row>
    <row r="25" spans="1:5" s="15" customFormat="1" ht="15.75" customHeight="1">
      <c r="A25" s="170" t="s">
        <v>260</v>
      </c>
      <c r="B25" s="175">
        <v>21</v>
      </c>
      <c r="C25" s="176"/>
      <c r="D25" s="176"/>
      <c r="E25" s="119"/>
    </row>
    <row r="26" spans="1:5" s="15" customFormat="1" ht="15.75" customHeight="1">
      <c r="A26" s="170" t="s">
        <v>37</v>
      </c>
      <c r="B26" s="175">
        <v>22</v>
      </c>
      <c r="C26" s="176">
        <v>49231</v>
      </c>
      <c r="D26" s="176">
        <v>49170</v>
      </c>
      <c r="E26" s="119">
        <v>55500</v>
      </c>
    </row>
    <row r="27" spans="1:5" s="15" customFormat="1" ht="15.75" customHeight="1">
      <c r="A27" s="170" t="s">
        <v>687</v>
      </c>
      <c r="B27" s="175">
        <v>23</v>
      </c>
      <c r="C27" s="176">
        <v>2800</v>
      </c>
      <c r="D27" s="176"/>
      <c r="E27" s="119"/>
    </row>
    <row r="28" spans="1:5" s="15" customFormat="1" ht="12.75">
      <c r="A28" s="170" t="s">
        <v>38</v>
      </c>
      <c r="B28" s="175">
        <v>24</v>
      </c>
      <c r="C28" s="176"/>
      <c r="D28" s="176"/>
      <c r="E28" s="119"/>
    </row>
    <row r="29" spans="1:5" s="15" customFormat="1" ht="21">
      <c r="A29" s="689" t="s">
        <v>571</v>
      </c>
      <c r="B29" s="690">
        <v>25</v>
      </c>
      <c r="C29" s="691">
        <v>204672</v>
      </c>
      <c r="D29" s="691">
        <v>217770</v>
      </c>
      <c r="E29" s="692">
        <v>238500</v>
      </c>
    </row>
    <row r="30" spans="1:5" s="15" customFormat="1" ht="12.75">
      <c r="A30" s="171" t="s">
        <v>572</v>
      </c>
      <c r="B30" s="175">
        <v>26</v>
      </c>
      <c r="C30" s="176"/>
      <c r="D30" s="176"/>
      <c r="E30" s="119"/>
    </row>
    <row r="31" spans="1:5" s="15" customFormat="1" ht="12.75">
      <c r="A31" s="171" t="s">
        <v>573</v>
      </c>
      <c r="B31" s="175">
        <v>27</v>
      </c>
      <c r="C31" s="176">
        <v>4566</v>
      </c>
      <c r="D31" s="176">
        <v>5423</v>
      </c>
      <c r="E31" s="119"/>
    </row>
    <row r="32" spans="1:5" s="15" customFormat="1" ht="14.25" customHeight="1">
      <c r="A32" s="171" t="s">
        <v>574</v>
      </c>
      <c r="B32" s="175">
        <v>28</v>
      </c>
      <c r="C32" s="176"/>
      <c r="D32" s="176"/>
      <c r="E32" s="119"/>
    </row>
    <row r="33" spans="1:5" s="15" customFormat="1" ht="23.25" customHeight="1">
      <c r="A33" s="171" t="s">
        <v>575</v>
      </c>
      <c r="B33" s="175">
        <v>29</v>
      </c>
      <c r="C33" s="177"/>
      <c r="D33" s="177"/>
      <c r="E33" s="129"/>
    </row>
    <row r="34" spans="1:5" s="15" customFormat="1" ht="21.75" customHeight="1" thickBot="1">
      <c r="A34" s="698" t="s">
        <v>576</v>
      </c>
      <c r="B34" s="712">
        <v>30</v>
      </c>
      <c r="C34" s="702">
        <v>4566</v>
      </c>
      <c r="D34" s="702">
        <v>5423</v>
      </c>
      <c r="E34" s="703"/>
    </row>
    <row r="35" spans="1:5" s="463" customFormat="1" ht="20.25" customHeight="1" thickBot="1">
      <c r="A35" s="219" t="s">
        <v>577</v>
      </c>
      <c r="B35" s="178">
        <v>31</v>
      </c>
      <c r="C35" s="462">
        <v>209238</v>
      </c>
      <c r="D35" s="462">
        <v>223193</v>
      </c>
      <c r="E35" s="447">
        <v>238500</v>
      </c>
    </row>
    <row r="36" spans="1:5" s="460" customFormat="1" ht="24.75" customHeight="1" thickBot="1">
      <c r="A36" s="819" t="s">
        <v>129</v>
      </c>
      <c r="B36" s="226"/>
      <c r="C36" s="226"/>
      <c r="D36" s="226"/>
      <c r="E36" s="820"/>
    </row>
    <row r="37" spans="1:5" s="15" customFormat="1" ht="33.75">
      <c r="A37" s="179" t="s">
        <v>261</v>
      </c>
      <c r="B37" s="180">
        <v>32</v>
      </c>
      <c r="C37" s="181"/>
      <c r="D37" s="181"/>
      <c r="E37" s="123"/>
    </row>
    <row r="38" spans="1:5" s="15" customFormat="1" ht="22.5">
      <c r="A38" s="169" t="s">
        <v>262</v>
      </c>
      <c r="B38" s="182">
        <v>33</v>
      </c>
      <c r="C38" s="174">
        <v>450</v>
      </c>
      <c r="D38" s="174">
        <v>500</v>
      </c>
      <c r="E38" s="133">
        <v>500</v>
      </c>
    </row>
    <row r="39" spans="1:5" s="15" customFormat="1" ht="12.75">
      <c r="A39" s="169" t="s">
        <v>130</v>
      </c>
      <c r="B39" s="182">
        <v>34</v>
      </c>
      <c r="C39" s="174"/>
      <c r="D39" s="174"/>
      <c r="E39" s="133"/>
    </row>
    <row r="40" spans="1:5" s="15" customFormat="1" ht="22.5">
      <c r="A40" s="170" t="s">
        <v>263</v>
      </c>
      <c r="B40" s="183">
        <v>35</v>
      </c>
      <c r="C40" s="176"/>
      <c r="D40" s="176"/>
      <c r="E40" s="119"/>
    </row>
    <row r="41" spans="1:5" s="15" customFormat="1" ht="12.75">
      <c r="A41" s="170" t="s">
        <v>264</v>
      </c>
      <c r="B41" s="182">
        <v>36</v>
      </c>
      <c r="C41" s="176">
        <v>28431</v>
      </c>
      <c r="D41" s="176"/>
      <c r="E41" s="119"/>
    </row>
    <row r="42" spans="1:5" s="15" customFormat="1" ht="12.75">
      <c r="A42" s="170" t="s">
        <v>731</v>
      </c>
      <c r="B42" s="183"/>
      <c r="C42" s="176">
        <v>21606</v>
      </c>
      <c r="D42" s="176"/>
      <c r="E42" s="119"/>
    </row>
    <row r="43" spans="1:5" s="15" customFormat="1" ht="12.75">
      <c r="A43" s="170" t="s">
        <v>265</v>
      </c>
      <c r="B43" s="182">
        <v>37</v>
      </c>
      <c r="C43" s="176"/>
      <c r="D43" s="176"/>
      <c r="E43" s="119"/>
    </row>
    <row r="44" spans="1:5" s="15" customFormat="1" ht="12.75">
      <c r="A44" s="170" t="s">
        <v>131</v>
      </c>
      <c r="B44" s="183">
        <v>38</v>
      </c>
      <c r="C44" s="176"/>
      <c r="D44" s="176"/>
      <c r="E44" s="119"/>
    </row>
    <row r="45" spans="1:5" s="15" customFormat="1" ht="22.5">
      <c r="A45" s="170" t="s">
        <v>132</v>
      </c>
      <c r="B45" s="182">
        <v>39</v>
      </c>
      <c r="C45" s="176"/>
      <c r="D45" s="176"/>
      <c r="E45" s="119"/>
    </row>
    <row r="46" spans="1:5" s="15" customFormat="1" ht="21">
      <c r="A46" s="689" t="s">
        <v>133</v>
      </c>
      <c r="B46" s="700">
        <v>40</v>
      </c>
      <c r="C46" s="691"/>
      <c r="D46" s="691"/>
      <c r="E46" s="692"/>
    </row>
    <row r="47" spans="1:5" s="15" customFormat="1" ht="22.5">
      <c r="A47" s="170" t="s">
        <v>578</v>
      </c>
      <c r="B47" s="182">
        <v>41</v>
      </c>
      <c r="C47" s="176">
        <v>50487</v>
      </c>
      <c r="D47" s="176">
        <v>500</v>
      </c>
      <c r="E47" s="119">
        <v>500</v>
      </c>
    </row>
    <row r="48" spans="1:5" s="15" customFormat="1" ht="22.5">
      <c r="A48" s="171" t="s">
        <v>134</v>
      </c>
      <c r="B48" s="182">
        <v>42</v>
      </c>
      <c r="C48" s="176"/>
      <c r="D48" s="176"/>
      <c r="E48" s="119"/>
    </row>
    <row r="49" spans="1:5" s="15" customFormat="1" ht="12.75">
      <c r="A49" s="171" t="s">
        <v>579</v>
      </c>
      <c r="B49" s="182">
        <v>43</v>
      </c>
      <c r="C49" s="176"/>
      <c r="D49" s="176"/>
      <c r="E49" s="119"/>
    </row>
    <row r="50" spans="1:5" s="15" customFormat="1" ht="12.75">
      <c r="A50" s="171" t="s">
        <v>580</v>
      </c>
      <c r="B50" s="182">
        <v>44</v>
      </c>
      <c r="C50" s="176"/>
      <c r="D50" s="176"/>
      <c r="E50" s="119"/>
    </row>
    <row r="51" spans="1:5" s="15" customFormat="1" ht="12.75">
      <c r="A51" s="171" t="s">
        <v>581</v>
      </c>
      <c r="B51" s="182">
        <v>45</v>
      </c>
      <c r="C51" s="176"/>
      <c r="D51" s="176"/>
      <c r="E51" s="119"/>
    </row>
    <row r="52" spans="1:5" s="15" customFormat="1" ht="21.75" thickBot="1">
      <c r="A52" s="694" t="s">
        <v>582</v>
      </c>
      <c r="B52" s="699">
        <v>46</v>
      </c>
      <c r="C52" s="696"/>
      <c r="D52" s="696"/>
      <c r="E52" s="697"/>
    </row>
    <row r="53" spans="1:5" s="15" customFormat="1" ht="24.75" thickBot="1">
      <c r="A53" s="224" t="s">
        <v>583</v>
      </c>
      <c r="B53" s="185">
        <v>47</v>
      </c>
      <c r="C53" s="398"/>
      <c r="D53" s="398"/>
      <c r="E53" s="341"/>
    </row>
    <row r="54" spans="1:5" s="15" customFormat="1" ht="12.75">
      <c r="A54" s="169" t="s">
        <v>584</v>
      </c>
      <c r="B54" s="182">
        <v>48</v>
      </c>
      <c r="C54" s="174">
        <v>50487</v>
      </c>
      <c r="D54" s="174">
        <v>500</v>
      </c>
      <c r="E54" s="133">
        <v>500</v>
      </c>
    </row>
    <row r="55" spans="1:5" s="15" customFormat="1" ht="12.75">
      <c r="A55" s="170" t="s">
        <v>135</v>
      </c>
      <c r="B55" s="183">
        <v>49</v>
      </c>
      <c r="C55" s="176">
        <v>26098</v>
      </c>
      <c r="D55" s="176">
        <v>2500</v>
      </c>
      <c r="E55" s="119">
        <v>3000</v>
      </c>
    </row>
    <row r="56" spans="1:5" s="15" customFormat="1" ht="12.75">
      <c r="A56" s="170" t="s">
        <v>732</v>
      </c>
      <c r="B56" s="183"/>
      <c r="C56" s="176">
        <v>22743</v>
      </c>
      <c r="D56" s="176"/>
      <c r="E56" s="119"/>
    </row>
    <row r="57" spans="1:5" s="15" customFormat="1" ht="12.75">
      <c r="A57" s="170" t="s">
        <v>136</v>
      </c>
      <c r="B57" s="183">
        <v>50</v>
      </c>
      <c r="C57" s="176"/>
      <c r="D57" s="176"/>
      <c r="E57" s="119"/>
    </row>
    <row r="58" spans="1:5" s="15" customFormat="1" ht="22.5">
      <c r="A58" s="170" t="s">
        <v>193</v>
      </c>
      <c r="B58" s="183">
        <v>51</v>
      </c>
      <c r="C58" s="176"/>
      <c r="D58" s="176"/>
      <c r="E58" s="119"/>
    </row>
    <row r="59" spans="1:5" s="15" customFormat="1" ht="22.5">
      <c r="A59" s="170" t="s">
        <v>266</v>
      </c>
      <c r="B59" s="183">
        <v>52</v>
      </c>
      <c r="C59" s="176"/>
      <c r="D59" s="176"/>
      <c r="E59" s="119"/>
    </row>
    <row r="60" spans="1:5" s="15" customFormat="1" ht="12.75">
      <c r="A60" s="170" t="s">
        <v>267</v>
      </c>
      <c r="B60" s="183">
        <v>53</v>
      </c>
      <c r="C60" s="176"/>
      <c r="D60" s="176"/>
      <c r="E60" s="119"/>
    </row>
    <row r="61" spans="1:5" s="15" customFormat="1" ht="21">
      <c r="A61" s="689" t="s">
        <v>268</v>
      </c>
      <c r="B61" s="700">
        <v>54</v>
      </c>
      <c r="C61" s="691"/>
      <c r="D61" s="691"/>
      <c r="E61" s="692"/>
    </row>
    <row r="62" spans="1:5" s="15" customFormat="1" ht="12.75">
      <c r="A62" s="171" t="s">
        <v>243</v>
      </c>
      <c r="B62" s="183">
        <v>55</v>
      </c>
      <c r="C62" s="176"/>
      <c r="D62" s="176"/>
      <c r="E62" s="119"/>
    </row>
    <row r="63" spans="1:5" s="15" customFormat="1" ht="22.5">
      <c r="A63" s="171" t="s">
        <v>585</v>
      </c>
      <c r="B63" s="183">
        <v>56</v>
      </c>
      <c r="C63" s="176">
        <v>48841</v>
      </c>
      <c r="D63" s="176">
        <v>2500</v>
      </c>
      <c r="E63" s="119">
        <v>3000</v>
      </c>
    </row>
    <row r="64" spans="1:5" s="15" customFormat="1" ht="12.75">
      <c r="A64" s="171" t="s">
        <v>586</v>
      </c>
      <c r="B64" s="183">
        <v>57</v>
      </c>
      <c r="C64" s="176"/>
      <c r="D64" s="176"/>
      <c r="E64" s="119"/>
    </row>
    <row r="65" spans="1:5" s="15" customFormat="1" ht="12.75">
      <c r="A65" s="171" t="s">
        <v>587</v>
      </c>
      <c r="B65" s="184">
        <v>58</v>
      </c>
      <c r="C65" s="177"/>
      <c r="D65" s="177"/>
      <c r="E65" s="129"/>
    </row>
    <row r="66" spans="1:5" s="15" customFormat="1" ht="21.75" thickBot="1">
      <c r="A66" s="698" t="s">
        <v>588</v>
      </c>
      <c r="B66" s="701">
        <v>59</v>
      </c>
      <c r="C66" s="702">
        <v>1646</v>
      </c>
      <c r="D66" s="702">
        <v>1196</v>
      </c>
      <c r="E66" s="703">
        <v>1196</v>
      </c>
    </row>
    <row r="67" spans="1:5" s="460" customFormat="1" ht="24.75" thickBot="1">
      <c r="A67" s="705" t="s">
        <v>589</v>
      </c>
      <c r="B67" s="704">
        <v>60</v>
      </c>
      <c r="C67" s="749"/>
      <c r="D67" s="749"/>
      <c r="E67" s="750"/>
    </row>
    <row r="68" spans="1:5" s="464" customFormat="1" ht="21.75" thickBot="1">
      <c r="A68" s="706" t="s">
        <v>590</v>
      </c>
      <c r="B68" s="707">
        <v>61</v>
      </c>
      <c r="C68" s="620">
        <v>1646</v>
      </c>
      <c r="D68" s="620">
        <v>1196</v>
      </c>
      <c r="E68" s="621">
        <v>1196</v>
      </c>
    </row>
    <row r="69" spans="1:5" s="464" customFormat="1" ht="16.5" thickBot="1">
      <c r="A69" s="708" t="s">
        <v>591</v>
      </c>
      <c r="B69" s="709">
        <v>62</v>
      </c>
      <c r="C69" s="751">
        <v>50487</v>
      </c>
      <c r="D69" s="751">
        <v>3696</v>
      </c>
      <c r="E69" s="752">
        <v>4196</v>
      </c>
    </row>
    <row r="70" spans="1:5" ht="13.5" thickBot="1">
      <c r="A70" s="706" t="s">
        <v>593</v>
      </c>
      <c r="B70" s="707">
        <v>63</v>
      </c>
      <c r="C70" s="753">
        <v>259725</v>
      </c>
      <c r="D70" s="753">
        <v>226889</v>
      </c>
      <c r="E70" s="754">
        <v>242696</v>
      </c>
    </row>
    <row r="71" spans="1:5" ht="13.5" thickBot="1">
      <c r="A71" s="710" t="s">
        <v>594</v>
      </c>
      <c r="B71" s="711">
        <v>64</v>
      </c>
      <c r="C71" s="755">
        <v>259725</v>
      </c>
      <c r="D71" s="755">
        <v>226889</v>
      </c>
      <c r="E71" s="756">
        <v>242696</v>
      </c>
    </row>
    <row r="72" spans="1:5" ht="21.75" thickBot="1">
      <c r="A72" s="710" t="s">
        <v>592</v>
      </c>
      <c r="B72" s="711">
        <v>65</v>
      </c>
      <c r="C72" s="755">
        <v>-22910</v>
      </c>
      <c r="D72" s="755">
        <v>-23270</v>
      </c>
      <c r="E72" s="756">
        <v>-32450</v>
      </c>
    </row>
    <row r="73" spans="3:5" ht="12.75">
      <c r="C73" s="821"/>
      <c r="D73" s="821"/>
      <c r="E73" s="821"/>
    </row>
    <row r="74" spans="3:5" ht="12.75">
      <c r="C74" s="821"/>
      <c r="D74" s="821"/>
      <c r="E74" s="821"/>
    </row>
  </sheetData>
  <sheetProtection/>
  <printOptions horizontalCentered="1"/>
  <pageMargins left="0.7874015748031497" right="0.7874015748031497" top="1.377952755905511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A működési és fejlesztési célú bevételek és kiadások 
2009-2010-2011. évi alakulását külön bemutató mérleg&amp;R&amp;"Times New Roman CE,Félkövér dőlt"&amp;11 14. sz. melléklet</oddHeader>
  </headerFooter>
  <rowBreaks count="1" manualBreakCount="1">
    <brk id="35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B1">
      <selection activeCell="N23" sqref="N23"/>
    </sheetView>
  </sheetViews>
  <sheetFormatPr defaultColWidth="9.00390625" defaultRowHeight="12.75"/>
  <cols>
    <col min="1" max="1" width="4.875" style="469" customWidth="1"/>
    <col min="2" max="2" width="28.125" style="494" customWidth="1"/>
    <col min="3" max="4" width="9.00390625" style="494" customWidth="1"/>
    <col min="5" max="5" width="9.50390625" style="494" customWidth="1"/>
    <col min="6" max="6" width="8.875" style="494" customWidth="1"/>
    <col min="7" max="7" width="8.625" style="494" customWidth="1"/>
    <col min="8" max="8" width="8.875" style="494" customWidth="1"/>
    <col min="9" max="9" width="8.125" style="494" customWidth="1"/>
    <col min="10" max="14" width="9.50390625" style="494" customWidth="1"/>
    <col min="15" max="15" width="12.625" style="469" customWidth="1"/>
    <col min="16" max="16384" width="9.375" style="494" customWidth="1"/>
  </cols>
  <sheetData>
    <row r="1" spans="1:15" s="469" customFormat="1" ht="25.5" customHeight="1" thickBot="1">
      <c r="A1" s="466" t="s">
        <v>1</v>
      </c>
      <c r="B1" s="467" t="s">
        <v>89</v>
      </c>
      <c r="C1" s="467" t="s">
        <v>137</v>
      </c>
      <c r="D1" s="467" t="s">
        <v>138</v>
      </c>
      <c r="E1" s="467" t="s">
        <v>139</v>
      </c>
      <c r="F1" s="467" t="s">
        <v>140</v>
      </c>
      <c r="G1" s="467" t="s">
        <v>141</v>
      </c>
      <c r="H1" s="467" t="s">
        <v>142</v>
      </c>
      <c r="I1" s="467" t="s">
        <v>143</v>
      </c>
      <c r="J1" s="467" t="s">
        <v>144</v>
      </c>
      <c r="K1" s="467" t="s">
        <v>145</v>
      </c>
      <c r="L1" s="467" t="s">
        <v>146</v>
      </c>
      <c r="M1" s="467" t="s">
        <v>147</v>
      </c>
      <c r="N1" s="467" t="s">
        <v>148</v>
      </c>
      <c r="O1" s="468" t="s">
        <v>43</v>
      </c>
    </row>
    <row r="2" spans="1:15" s="471" customFormat="1" ht="15" customHeight="1" thickBot="1">
      <c r="A2" s="470" t="s">
        <v>3</v>
      </c>
      <c r="B2" s="824" t="s">
        <v>54</v>
      </c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6"/>
    </row>
    <row r="3" spans="1:15" s="471" customFormat="1" ht="15" customHeight="1">
      <c r="A3" s="472" t="s">
        <v>4</v>
      </c>
      <c r="B3" s="473" t="s">
        <v>246</v>
      </c>
      <c r="C3" s="474">
        <v>2518</v>
      </c>
      <c r="D3" s="474">
        <v>1227</v>
      </c>
      <c r="E3" s="474">
        <v>4556</v>
      </c>
      <c r="F3" s="474">
        <v>913</v>
      </c>
      <c r="G3" s="474">
        <v>8890</v>
      </c>
      <c r="H3" s="474">
        <v>7704</v>
      </c>
      <c r="I3" s="474">
        <v>4215</v>
      </c>
      <c r="J3" s="474">
        <v>2322</v>
      </c>
      <c r="K3" s="474">
        <v>1141</v>
      </c>
      <c r="L3" s="474">
        <v>7657</v>
      </c>
      <c r="M3" s="474">
        <v>5724</v>
      </c>
      <c r="N3" s="474">
        <v>4416</v>
      </c>
      <c r="O3" s="475">
        <f aca="true" t="shared" si="0" ref="O3:O26">SUM(C3:N3)</f>
        <v>51283</v>
      </c>
    </row>
    <row r="4" spans="1:15" s="480" customFormat="1" ht="13.5" customHeight="1">
      <c r="A4" s="476" t="s">
        <v>5</v>
      </c>
      <c r="B4" s="477" t="s">
        <v>184</v>
      </c>
      <c r="C4" s="478">
        <v>4300</v>
      </c>
      <c r="D4" s="478">
        <v>4300</v>
      </c>
      <c r="E4" s="478">
        <v>4300</v>
      </c>
      <c r="F4" s="478">
        <v>4400</v>
      </c>
      <c r="G4" s="478">
        <v>4400</v>
      </c>
      <c r="H4" s="478">
        <v>4400</v>
      </c>
      <c r="I4" s="478">
        <v>4400</v>
      </c>
      <c r="J4" s="478">
        <v>4400</v>
      </c>
      <c r="K4" s="478">
        <v>4350</v>
      </c>
      <c r="L4" s="478">
        <v>4350</v>
      </c>
      <c r="M4" s="478">
        <v>4300</v>
      </c>
      <c r="N4" s="478">
        <v>4320</v>
      </c>
      <c r="O4" s="479">
        <f t="shared" si="0"/>
        <v>52220</v>
      </c>
    </row>
    <row r="5" spans="1:15" s="480" customFormat="1" ht="13.5" customHeight="1">
      <c r="A5" s="476" t="s">
        <v>6</v>
      </c>
      <c r="B5" s="481" t="s">
        <v>185</v>
      </c>
      <c r="C5" s="482">
        <v>10810</v>
      </c>
      <c r="D5" s="482">
        <v>10810</v>
      </c>
      <c r="E5" s="482">
        <v>10810</v>
      </c>
      <c r="F5" s="482">
        <v>10810</v>
      </c>
      <c r="G5" s="482">
        <v>10810</v>
      </c>
      <c r="H5" s="482">
        <v>10810</v>
      </c>
      <c r="I5" s="482">
        <v>10810</v>
      </c>
      <c r="J5" s="482">
        <v>10815</v>
      </c>
      <c r="K5" s="482">
        <v>10815</v>
      </c>
      <c r="L5" s="482">
        <v>10815</v>
      </c>
      <c r="M5" s="482">
        <v>10815</v>
      </c>
      <c r="N5" s="482">
        <v>10817</v>
      </c>
      <c r="O5" s="483">
        <f t="shared" si="0"/>
        <v>129747</v>
      </c>
    </row>
    <row r="6" spans="1:15" s="480" customFormat="1" ht="13.5" customHeight="1">
      <c r="A6" s="476" t="s">
        <v>7</v>
      </c>
      <c r="B6" s="477" t="s">
        <v>186</v>
      </c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9">
        <f t="shared" si="0"/>
        <v>0</v>
      </c>
    </row>
    <row r="7" spans="1:15" s="480" customFormat="1" ht="13.5" customHeight="1">
      <c r="A7" s="476" t="s">
        <v>8</v>
      </c>
      <c r="B7" s="477" t="s">
        <v>277</v>
      </c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9">
        <f t="shared" si="0"/>
        <v>0</v>
      </c>
    </row>
    <row r="8" spans="1:15" s="480" customFormat="1" ht="13.5" customHeight="1">
      <c r="A8" s="476" t="s">
        <v>9</v>
      </c>
      <c r="B8" s="477" t="s">
        <v>79</v>
      </c>
      <c r="C8" s="478">
        <v>355</v>
      </c>
      <c r="D8" s="478">
        <v>355</v>
      </c>
      <c r="E8" s="478">
        <v>355</v>
      </c>
      <c r="F8" s="478">
        <v>355</v>
      </c>
      <c r="G8" s="478">
        <v>355</v>
      </c>
      <c r="H8" s="478">
        <v>355</v>
      </c>
      <c r="I8" s="478">
        <v>355</v>
      </c>
      <c r="J8" s="478">
        <v>355</v>
      </c>
      <c r="K8" s="478">
        <v>355</v>
      </c>
      <c r="L8" s="478">
        <v>360</v>
      </c>
      <c r="M8" s="478">
        <v>358</v>
      </c>
      <c r="N8" s="478">
        <v>355</v>
      </c>
      <c r="O8" s="479">
        <f t="shared" si="0"/>
        <v>4268</v>
      </c>
    </row>
    <row r="9" spans="1:15" s="480" customFormat="1" ht="13.5" customHeight="1">
      <c r="A9" s="476" t="s">
        <v>10</v>
      </c>
      <c r="B9" s="477" t="s">
        <v>166</v>
      </c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8"/>
      <c r="N9" s="478"/>
      <c r="O9" s="479">
        <f t="shared" si="0"/>
        <v>0</v>
      </c>
    </row>
    <row r="10" spans="1:15" s="480" customFormat="1" ht="13.5" customHeight="1">
      <c r="A10" s="476" t="s">
        <v>11</v>
      </c>
      <c r="B10" s="477" t="s">
        <v>187</v>
      </c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9">
        <f t="shared" si="0"/>
        <v>0</v>
      </c>
    </row>
    <row r="11" spans="1:15" s="480" customFormat="1" ht="13.5" customHeight="1">
      <c r="A11" s="476" t="s">
        <v>12</v>
      </c>
      <c r="B11" s="477" t="s">
        <v>290</v>
      </c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8"/>
      <c r="O11" s="479">
        <f t="shared" si="0"/>
        <v>0</v>
      </c>
    </row>
    <row r="12" spans="1:15" s="480" customFormat="1" ht="13.5" customHeight="1" thickBot="1">
      <c r="A12" s="472" t="s">
        <v>13</v>
      </c>
      <c r="B12" s="484" t="s">
        <v>190</v>
      </c>
      <c r="C12" s="485"/>
      <c r="D12" s="485">
        <v>5000</v>
      </c>
      <c r="E12" s="485"/>
      <c r="F12" s="485">
        <v>10000</v>
      </c>
      <c r="G12" s="485"/>
      <c r="H12" s="485"/>
      <c r="I12" s="485"/>
      <c r="J12" s="485"/>
      <c r="K12" s="485">
        <v>10000</v>
      </c>
      <c r="L12" s="485"/>
      <c r="M12" s="485"/>
      <c r="N12" s="485">
        <v>2476</v>
      </c>
      <c r="O12" s="486">
        <f t="shared" si="0"/>
        <v>27476</v>
      </c>
    </row>
    <row r="13" spans="1:15" s="471" customFormat="1" ht="15.75" customHeight="1" thickBot="1">
      <c r="A13" s="470" t="s">
        <v>14</v>
      </c>
      <c r="B13" s="220" t="s">
        <v>244</v>
      </c>
      <c r="C13" s="487">
        <f>SUM(C3:C12)</f>
        <v>17983</v>
      </c>
      <c r="D13" s="487">
        <f aca="true" t="shared" si="1" ref="D13:N13">SUM(D3:D12)</f>
        <v>21692</v>
      </c>
      <c r="E13" s="487">
        <f t="shared" si="1"/>
        <v>20021</v>
      </c>
      <c r="F13" s="487">
        <f t="shared" si="1"/>
        <v>26478</v>
      </c>
      <c r="G13" s="487">
        <f t="shared" si="1"/>
        <v>24455</v>
      </c>
      <c r="H13" s="487">
        <f t="shared" si="1"/>
        <v>23269</v>
      </c>
      <c r="I13" s="487">
        <f t="shared" si="1"/>
        <v>19780</v>
      </c>
      <c r="J13" s="487">
        <f t="shared" si="1"/>
        <v>17892</v>
      </c>
      <c r="K13" s="487">
        <f t="shared" si="1"/>
        <v>26661</v>
      </c>
      <c r="L13" s="487">
        <f t="shared" si="1"/>
        <v>23182</v>
      </c>
      <c r="M13" s="487">
        <f t="shared" si="1"/>
        <v>21197</v>
      </c>
      <c r="N13" s="487">
        <f t="shared" si="1"/>
        <v>22384</v>
      </c>
      <c r="O13" s="488">
        <f>SUM(C13:N13)</f>
        <v>264994</v>
      </c>
    </row>
    <row r="14" spans="1:15" s="471" customFormat="1" ht="15" customHeight="1" thickBot="1">
      <c r="A14" s="470" t="s">
        <v>15</v>
      </c>
      <c r="B14" s="824" t="s">
        <v>69</v>
      </c>
      <c r="C14" s="825"/>
      <c r="D14" s="825"/>
      <c r="E14" s="825"/>
      <c r="F14" s="825"/>
      <c r="G14" s="825"/>
      <c r="H14" s="825"/>
      <c r="I14" s="825"/>
      <c r="J14" s="825"/>
      <c r="K14" s="825"/>
      <c r="L14" s="825"/>
      <c r="M14" s="825"/>
      <c r="N14" s="825"/>
      <c r="O14" s="826"/>
    </row>
    <row r="15" spans="1:15" s="480" customFormat="1" ht="13.5" customHeight="1">
      <c r="A15" s="489" t="s">
        <v>16</v>
      </c>
      <c r="B15" s="481" t="s">
        <v>91</v>
      </c>
      <c r="C15" s="482">
        <v>6450</v>
      </c>
      <c r="D15" s="482">
        <v>6650</v>
      </c>
      <c r="E15" s="482">
        <v>6550</v>
      </c>
      <c r="F15" s="482">
        <v>6450</v>
      </c>
      <c r="G15" s="482">
        <v>6450</v>
      </c>
      <c r="H15" s="482">
        <v>6500</v>
      </c>
      <c r="I15" s="482">
        <v>6450</v>
      </c>
      <c r="J15" s="482">
        <v>6450</v>
      </c>
      <c r="K15" s="482">
        <v>6450</v>
      </c>
      <c r="L15" s="482">
        <v>6450</v>
      </c>
      <c r="M15" s="482">
        <v>6450</v>
      </c>
      <c r="N15" s="482">
        <v>6476</v>
      </c>
      <c r="O15" s="483">
        <f t="shared" si="0"/>
        <v>77776</v>
      </c>
    </row>
    <row r="16" spans="1:15" s="480" customFormat="1" ht="13.5" customHeight="1">
      <c r="A16" s="476" t="s">
        <v>17</v>
      </c>
      <c r="B16" s="477" t="s">
        <v>149</v>
      </c>
      <c r="C16" s="478">
        <v>1670</v>
      </c>
      <c r="D16" s="478">
        <v>1850</v>
      </c>
      <c r="E16" s="478">
        <v>1670</v>
      </c>
      <c r="F16" s="478">
        <v>1800</v>
      </c>
      <c r="G16" s="478">
        <v>1670</v>
      </c>
      <c r="H16" s="478">
        <v>1670</v>
      </c>
      <c r="I16" s="478">
        <v>1670</v>
      </c>
      <c r="J16" s="478">
        <v>1670</v>
      </c>
      <c r="K16" s="478">
        <v>1670</v>
      </c>
      <c r="L16" s="478">
        <v>1670</v>
      </c>
      <c r="M16" s="478">
        <v>1700</v>
      </c>
      <c r="N16" s="478">
        <v>1806</v>
      </c>
      <c r="O16" s="479">
        <f t="shared" si="0"/>
        <v>20516</v>
      </c>
    </row>
    <row r="17" spans="1:15" s="480" customFormat="1" ht="13.5" customHeight="1">
      <c r="A17" s="476" t="s">
        <v>18</v>
      </c>
      <c r="B17" s="477" t="s">
        <v>71</v>
      </c>
      <c r="C17" s="478">
        <v>4105</v>
      </c>
      <c r="D17" s="478">
        <v>4105</v>
      </c>
      <c r="E17" s="478">
        <v>4105</v>
      </c>
      <c r="F17" s="478">
        <v>4100</v>
      </c>
      <c r="G17" s="478">
        <v>4100</v>
      </c>
      <c r="H17" s="478">
        <v>4100</v>
      </c>
      <c r="I17" s="478">
        <v>4100</v>
      </c>
      <c r="J17" s="478">
        <v>4100</v>
      </c>
      <c r="K17" s="478">
        <v>4100</v>
      </c>
      <c r="L17" s="478">
        <v>4100</v>
      </c>
      <c r="M17" s="478">
        <v>4100</v>
      </c>
      <c r="N17" s="478">
        <v>4091</v>
      </c>
      <c r="O17" s="479">
        <f t="shared" si="0"/>
        <v>49206</v>
      </c>
    </row>
    <row r="18" spans="1:15" s="480" customFormat="1" ht="13.5" customHeight="1">
      <c r="A18" s="476" t="s">
        <v>19</v>
      </c>
      <c r="B18" s="477" t="s">
        <v>204</v>
      </c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N18" s="478"/>
      <c r="O18" s="479">
        <f t="shared" si="0"/>
        <v>0</v>
      </c>
    </row>
    <row r="19" spans="1:15" s="480" customFormat="1" ht="13.5" customHeight="1">
      <c r="A19" s="476" t="s">
        <v>20</v>
      </c>
      <c r="B19" s="477" t="s">
        <v>291</v>
      </c>
      <c r="C19" s="478">
        <v>4531</v>
      </c>
      <c r="D19" s="478">
        <v>4531</v>
      </c>
      <c r="E19" s="478">
        <v>4531</v>
      </c>
      <c r="F19" s="478">
        <v>4531</v>
      </c>
      <c r="G19" s="478">
        <v>4531</v>
      </c>
      <c r="H19" s="478">
        <v>4531</v>
      </c>
      <c r="I19" s="478">
        <v>4531</v>
      </c>
      <c r="J19" s="478">
        <v>4531</v>
      </c>
      <c r="K19" s="478">
        <v>4531</v>
      </c>
      <c r="L19" s="478">
        <v>4531</v>
      </c>
      <c r="M19" s="478">
        <v>4531</v>
      </c>
      <c r="N19" s="478">
        <v>4533</v>
      </c>
      <c r="O19" s="479">
        <f t="shared" si="0"/>
        <v>54374</v>
      </c>
    </row>
    <row r="20" spans="1:15" s="480" customFormat="1" ht="13.5" customHeight="1">
      <c r="A20" s="476" t="s">
        <v>21</v>
      </c>
      <c r="B20" s="477" t="s">
        <v>297</v>
      </c>
      <c r="C20" s="478"/>
      <c r="D20" s="478"/>
      <c r="E20" s="478"/>
      <c r="F20" s="478"/>
      <c r="G20" s="478"/>
      <c r="H20" s="478"/>
      <c r="I20" s="478"/>
      <c r="J20" s="478"/>
      <c r="K20" s="478"/>
      <c r="L20" s="478"/>
      <c r="M20" s="478"/>
      <c r="N20" s="478"/>
      <c r="O20" s="479">
        <f t="shared" si="0"/>
        <v>0</v>
      </c>
    </row>
    <row r="21" spans="1:15" s="480" customFormat="1" ht="13.5" customHeight="1">
      <c r="A21" s="476" t="s">
        <v>22</v>
      </c>
      <c r="B21" s="477" t="s">
        <v>37</v>
      </c>
      <c r="C21" s="478"/>
      <c r="D21" s="478"/>
      <c r="E21" s="478"/>
      <c r="F21" s="478"/>
      <c r="G21" s="478"/>
      <c r="H21" s="478"/>
      <c r="I21" s="478"/>
      <c r="J21" s="478"/>
      <c r="K21" s="478"/>
      <c r="L21" s="478"/>
      <c r="M21" s="478"/>
      <c r="N21" s="478"/>
      <c r="O21" s="479">
        <f t="shared" si="0"/>
        <v>0</v>
      </c>
    </row>
    <row r="22" spans="1:15" s="480" customFormat="1" ht="13.5" customHeight="1">
      <c r="A22" s="476" t="s">
        <v>23</v>
      </c>
      <c r="B22" s="477" t="s">
        <v>38</v>
      </c>
      <c r="C22" s="478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79">
        <f t="shared" si="0"/>
        <v>0</v>
      </c>
    </row>
    <row r="23" spans="1:15" s="480" customFormat="1" ht="13.5" customHeight="1">
      <c r="A23" s="476" t="s">
        <v>24</v>
      </c>
      <c r="B23" s="477" t="s">
        <v>189</v>
      </c>
      <c r="C23" s="478"/>
      <c r="D23" s="478"/>
      <c r="E23" s="478">
        <v>697</v>
      </c>
      <c r="F23" s="478"/>
      <c r="G23" s="478"/>
      <c r="H23" s="478">
        <v>697</v>
      </c>
      <c r="I23" s="478"/>
      <c r="J23" s="478"/>
      <c r="K23" s="478">
        <v>697</v>
      </c>
      <c r="L23" s="478"/>
      <c r="M23" s="478"/>
      <c r="N23" s="478">
        <v>698</v>
      </c>
      <c r="O23" s="479">
        <f t="shared" si="0"/>
        <v>2789</v>
      </c>
    </row>
    <row r="24" spans="1:15" s="480" customFormat="1" ht="13.5" customHeight="1">
      <c r="A24" s="476" t="s">
        <v>25</v>
      </c>
      <c r="B24" s="477" t="s">
        <v>169</v>
      </c>
      <c r="C24" s="478"/>
      <c r="D24" s="478"/>
      <c r="E24" s="478">
        <v>1555</v>
      </c>
      <c r="F24" s="478"/>
      <c r="G24" s="478"/>
      <c r="H24" s="478">
        <v>1556</v>
      </c>
      <c r="I24" s="478"/>
      <c r="J24" s="478"/>
      <c r="K24" s="478">
        <v>1556</v>
      </c>
      <c r="L24" s="478"/>
      <c r="M24" s="478"/>
      <c r="N24" s="478">
        <v>1556</v>
      </c>
      <c r="O24" s="479">
        <f t="shared" si="0"/>
        <v>6223</v>
      </c>
    </row>
    <row r="25" spans="1:15" s="480" customFormat="1" ht="13.5" customHeight="1" thickBot="1">
      <c r="A25" s="476" t="s">
        <v>26</v>
      </c>
      <c r="B25" s="477" t="s">
        <v>76</v>
      </c>
      <c r="C25" s="478"/>
      <c r="D25" s="478"/>
      <c r="E25" s="478"/>
      <c r="F25" s="478">
        <v>707</v>
      </c>
      <c r="G25" s="478"/>
      <c r="H25" s="478"/>
      <c r="I25" s="478">
        <v>707</v>
      </c>
      <c r="J25" s="478"/>
      <c r="K25" s="478"/>
      <c r="L25" s="478">
        <v>707</v>
      </c>
      <c r="M25" s="478"/>
      <c r="N25" s="478">
        <v>706</v>
      </c>
      <c r="O25" s="479">
        <f t="shared" si="0"/>
        <v>2827</v>
      </c>
    </row>
    <row r="26" spans="1:15" s="471" customFormat="1" ht="15.75" customHeight="1" thickBot="1">
      <c r="A26" s="490" t="s">
        <v>27</v>
      </c>
      <c r="B26" s="220" t="s">
        <v>245</v>
      </c>
      <c r="C26" s="487">
        <f aca="true" t="shared" si="2" ref="C26:N26">SUM(C15:C25)</f>
        <v>16756</v>
      </c>
      <c r="D26" s="487">
        <f t="shared" si="2"/>
        <v>17136</v>
      </c>
      <c r="E26" s="487">
        <f t="shared" si="2"/>
        <v>19108</v>
      </c>
      <c r="F26" s="487">
        <f t="shared" si="2"/>
        <v>17588</v>
      </c>
      <c r="G26" s="487">
        <f t="shared" si="2"/>
        <v>16751</v>
      </c>
      <c r="H26" s="487">
        <f t="shared" si="2"/>
        <v>19054</v>
      </c>
      <c r="I26" s="487">
        <f t="shared" si="2"/>
        <v>17458</v>
      </c>
      <c r="J26" s="487">
        <f t="shared" si="2"/>
        <v>16751</v>
      </c>
      <c r="K26" s="487">
        <f t="shared" si="2"/>
        <v>19004</v>
      </c>
      <c r="L26" s="487">
        <f t="shared" si="2"/>
        <v>17458</v>
      </c>
      <c r="M26" s="487">
        <f t="shared" si="2"/>
        <v>16781</v>
      </c>
      <c r="N26" s="487">
        <f t="shared" si="2"/>
        <v>19866</v>
      </c>
      <c r="O26" s="488">
        <f t="shared" si="0"/>
        <v>213711</v>
      </c>
    </row>
    <row r="27" spans="1:15" ht="16.5" thickBot="1">
      <c r="A27" s="491" t="s">
        <v>28</v>
      </c>
      <c r="B27" s="221" t="s">
        <v>247</v>
      </c>
      <c r="C27" s="492">
        <f aca="true" t="shared" si="3" ref="C27:O27">C13-C26</f>
        <v>1227</v>
      </c>
      <c r="D27" s="492">
        <f t="shared" si="3"/>
        <v>4556</v>
      </c>
      <c r="E27" s="492">
        <f t="shared" si="3"/>
        <v>913</v>
      </c>
      <c r="F27" s="492">
        <f t="shared" si="3"/>
        <v>8890</v>
      </c>
      <c r="G27" s="492">
        <f t="shared" si="3"/>
        <v>7704</v>
      </c>
      <c r="H27" s="492">
        <f t="shared" si="3"/>
        <v>4215</v>
      </c>
      <c r="I27" s="492">
        <f t="shared" si="3"/>
        <v>2322</v>
      </c>
      <c r="J27" s="492">
        <f t="shared" si="3"/>
        <v>1141</v>
      </c>
      <c r="K27" s="492">
        <f t="shared" si="3"/>
        <v>7657</v>
      </c>
      <c r="L27" s="492">
        <f t="shared" si="3"/>
        <v>5724</v>
      </c>
      <c r="M27" s="492">
        <f t="shared" si="3"/>
        <v>4416</v>
      </c>
      <c r="N27" s="492">
        <f t="shared" si="3"/>
        <v>2518</v>
      </c>
      <c r="O27" s="493">
        <f t="shared" si="3"/>
        <v>51283</v>
      </c>
    </row>
    <row r="28" ht="15.75">
      <c r="A28" s="495"/>
    </row>
    <row r="29" spans="2:4" ht="15.75">
      <c r="B29" s="496" t="s">
        <v>402</v>
      </c>
      <c r="C29" s="497"/>
      <c r="D29" s="497"/>
    </row>
  </sheetData>
  <sheetProtection/>
  <mergeCells count="2">
    <mergeCell ref="B2:O2"/>
    <mergeCell ref="B14:O14"/>
  </mergeCells>
  <printOptions horizontalCentered="1"/>
  <pageMargins left="0.7874015748031497" right="0.7874015748031497" top="1.5" bottom="0.984251968503937" header="0.7874015748031497" footer="0.7874015748031497"/>
  <pageSetup horizontalDpi="600" verticalDpi="600" orientation="landscape" paperSize="9" scale="90" r:id="rId1"/>
  <headerFooter alignWithMargins="0">
    <oddHeader>&amp;C&amp;"Times New Roman CE,Félkövér"&amp;12Előirányzat-felhasználási ütemterv
(tervezett adatok alapján)
2010. évre&amp;R&amp;"Times New Roman CE,Félkövér dőlt"&amp;11 15. sz. melléklet&amp;"Times New Roman CE,Normál"&amp;10
&amp;"Times New Roman CE,Félkövér dőlt"Ezer forintban !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5">
      <selection activeCell="A1" sqref="A1"/>
    </sheetView>
  </sheetViews>
  <sheetFormatPr defaultColWidth="9.00390625" defaultRowHeight="12.75"/>
  <cols>
    <col min="1" max="1" width="6.875" style="282" customWidth="1"/>
    <col min="2" max="2" width="35.50390625" style="283" customWidth="1"/>
    <col min="3" max="5" width="10.875" style="282" customWidth="1"/>
    <col min="6" max="6" width="35.625" style="282" customWidth="1"/>
    <col min="7" max="9" width="10.875" style="282" customWidth="1"/>
    <col min="10" max="16384" width="9.375" style="282" customWidth="1"/>
  </cols>
  <sheetData>
    <row r="1" spans="2:9" ht="39.75" customHeight="1">
      <c r="B1" s="280" t="s">
        <v>485</v>
      </c>
      <c r="C1" s="281"/>
      <c r="D1" s="281"/>
      <c r="E1" s="281"/>
      <c r="F1" s="281"/>
      <c r="G1" s="281"/>
      <c r="H1" s="281"/>
      <c r="I1" s="281"/>
    </row>
    <row r="2" ht="14.25" thickBot="1">
      <c r="I2" s="284" t="s">
        <v>88</v>
      </c>
    </row>
    <row r="3" spans="1:9" ht="18" customHeight="1" thickBot="1">
      <c r="A3" s="775" t="s">
        <v>112</v>
      </c>
      <c r="B3" s="285" t="s">
        <v>54</v>
      </c>
      <c r="C3" s="286"/>
      <c r="D3" s="286"/>
      <c r="E3" s="286"/>
      <c r="F3" s="285" t="s">
        <v>69</v>
      </c>
      <c r="G3" s="286"/>
      <c r="H3" s="286"/>
      <c r="I3" s="287"/>
    </row>
    <row r="4" spans="1:10" s="290" customFormat="1" ht="35.25" customHeight="1" thickBot="1">
      <c r="A4" s="776"/>
      <c r="B4" s="288" t="s">
        <v>89</v>
      </c>
      <c r="C4" s="289" t="s">
        <v>699</v>
      </c>
      <c r="D4" s="289" t="s">
        <v>700</v>
      </c>
      <c r="E4" s="289" t="s">
        <v>712</v>
      </c>
      <c r="F4" s="288" t="s">
        <v>89</v>
      </c>
      <c r="G4" s="289" t="s">
        <v>713</v>
      </c>
      <c r="H4" s="289" t="s">
        <v>700</v>
      </c>
      <c r="I4" s="643" t="s">
        <v>712</v>
      </c>
      <c r="J4" s="644"/>
    </row>
    <row r="5" spans="1:9" s="600" customFormat="1" ht="12" customHeight="1" thickBot="1">
      <c r="A5" s="601">
        <v>1</v>
      </c>
      <c r="B5" s="602">
        <v>2</v>
      </c>
      <c r="C5" s="603">
        <v>3</v>
      </c>
      <c r="D5" s="603">
        <v>4</v>
      </c>
      <c r="E5" s="603">
        <v>5</v>
      </c>
      <c r="F5" s="602">
        <v>6</v>
      </c>
      <c r="G5" s="603">
        <v>7</v>
      </c>
      <c r="H5" s="603">
        <v>8</v>
      </c>
      <c r="I5" s="604">
        <v>9</v>
      </c>
    </row>
    <row r="6" spans="1:9" ht="12.75" customHeight="1">
      <c r="A6" s="589" t="s">
        <v>3</v>
      </c>
      <c r="B6" s="575" t="s">
        <v>90</v>
      </c>
      <c r="C6" s="174">
        <v>13135</v>
      </c>
      <c r="D6" s="174"/>
      <c r="E6" s="174">
        <v>13135</v>
      </c>
      <c r="F6" s="575" t="s">
        <v>91</v>
      </c>
      <c r="G6" s="174">
        <v>77776</v>
      </c>
      <c r="H6" s="174">
        <v>1411</v>
      </c>
      <c r="I6" s="133">
        <v>79187</v>
      </c>
    </row>
    <row r="7" spans="1:9" ht="12.75" customHeight="1">
      <c r="A7" s="590" t="s">
        <v>4</v>
      </c>
      <c r="B7" s="292" t="s">
        <v>622</v>
      </c>
      <c r="C7" s="176">
        <v>38635</v>
      </c>
      <c r="D7" s="176"/>
      <c r="E7" s="176">
        <v>38635</v>
      </c>
      <c r="F7" s="292" t="s">
        <v>92</v>
      </c>
      <c r="G7" s="176">
        <v>20516</v>
      </c>
      <c r="H7" s="176"/>
      <c r="I7" s="119">
        <v>20516</v>
      </c>
    </row>
    <row r="8" spans="1:9" ht="12.75" customHeight="1">
      <c r="A8" s="590" t="s">
        <v>5</v>
      </c>
      <c r="B8" s="292" t="s">
        <v>175</v>
      </c>
      <c r="C8" s="176">
        <v>125724</v>
      </c>
      <c r="D8" s="176">
        <v>1216</v>
      </c>
      <c r="E8" s="176">
        <v>126940</v>
      </c>
      <c r="F8" s="292" t="s">
        <v>93</v>
      </c>
      <c r="G8" s="176">
        <v>33591</v>
      </c>
      <c r="H8" s="176">
        <v>-1806</v>
      </c>
      <c r="I8" s="119">
        <v>31785</v>
      </c>
    </row>
    <row r="9" spans="1:9" ht="12.75" customHeight="1">
      <c r="A9" s="590" t="s">
        <v>6</v>
      </c>
      <c r="B9" s="576" t="s">
        <v>294</v>
      </c>
      <c r="C9" s="176">
        <v>4268</v>
      </c>
      <c r="D9" s="176"/>
      <c r="E9" s="176">
        <v>4268</v>
      </c>
      <c r="F9" s="577" t="s">
        <v>183</v>
      </c>
      <c r="G9" s="176">
        <v>15615</v>
      </c>
      <c r="H9" s="176"/>
      <c r="I9" s="119">
        <v>15615</v>
      </c>
    </row>
    <row r="10" spans="1:9" ht="12.75" customHeight="1">
      <c r="A10" s="590" t="s">
        <v>7</v>
      </c>
      <c r="B10" s="292" t="s">
        <v>201</v>
      </c>
      <c r="C10" s="176"/>
      <c r="D10" s="176"/>
      <c r="E10" s="176"/>
      <c r="F10" s="292" t="s">
        <v>278</v>
      </c>
      <c r="G10" s="176"/>
      <c r="H10" s="176"/>
      <c r="I10" s="119"/>
    </row>
    <row r="11" spans="1:9" ht="12.75" customHeight="1">
      <c r="A11" s="590" t="s">
        <v>8</v>
      </c>
      <c r="B11" s="292" t="s">
        <v>68</v>
      </c>
      <c r="C11" s="176"/>
      <c r="D11" s="176"/>
      <c r="E11" s="291"/>
      <c r="F11" s="292" t="s">
        <v>295</v>
      </c>
      <c r="G11" s="176">
        <v>5143</v>
      </c>
      <c r="H11" s="176"/>
      <c r="I11" s="119">
        <v>5143</v>
      </c>
    </row>
    <row r="12" spans="1:9" ht="12.75" customHeight="1">
      <c r="A12" s="590" t="s">
        <v>9</v>
      </c>
      <c r="B12" s="292" t="s">
        <v>486</v>
      </c>
      <c r="C12" s="176"/>
      <c r="D12" s="176"/>
      <c r="E12" s="176"/>
      <c r="F12" s="292" t="s">
        <v>414</v>
      </c>
      <c r="G12" s="176"/>
      <c r="H12" s="176"/>
      <c r="I12" s="119"/>
    </row>
    <row r="13" spans="1:9" ht="12.75" customHeight="1">
      <c r="A13" s="590" t="s">
        <v>10</v>
      </c>
      <c r="B13" s="292" t="s">
        <v>487</v>
      </c>
      <c r="C13" s="176"/>
      <c r="D13" s="176"/>
      <c r="E13" s="176"/>
      <c r="F13" s="292" t="s">
        <v>296</v>
      </c>
      <c r="G13" s="176">
        <v>49231</v>
      </c>
      <c r="H13" s="176"/>
      <c r="I13" s="119">
        <v>49231</v>
      </c>
    </row>
    <row r="14" spans="1:9" ht="12.75" customHeight="1">
      <c r="A14" s="590" t="s">
        <v>11</v>
      </c>
      <c r="B14" s="628"/>
      <c r="C14" s="176"/>
      <c r="D14" s="176"/>
      <c r="E14" s="291"/>
      <c r="F14" s="292" t="s">
        <v>37</v>
      </c>
      <c r="G14" s="176"/>
      <c r="H14" s="176"/>
      <c r="I14" s="119"/>
    </row>
    <row r="15" spans="1:9" ht="12.75" customHeight="1">
      <c r="A15" s="590" t="s">
        <v>12</v>
      </c>
      <c r="B15" s="292"/>
      <c r="C15" s="176"/>
      <c r="D15" s="176"/>
      <c r="E15" s="176"/>
      <c r="F15" s="292" t="s">
        <v>281</v>
      </c>
      <c r="G15" s="176"/>
      <c r="H15" s="176"/>
      <c r="I15" s="119"/>
    </row>
    <row r="16" spans="1:9" ht="12.75" customHeight="1">
      <c r="A16" s="590" t="s">
        <v>13</v>
      </c>
      <c r="B16" s="292"/>
      <c r="C16" s="176"/>
      <c r="D16" s="176"/>
      <c r="E16" s="176"/>
      <c r="F16" s="292" t="s">
        <v>639</v>
      </c>
      <c r="G16" s="176">
        <v>2800</v>
      </c>
      <c r="H16" s="176"/>
      <c r="I16" s="119">
        <v>2800</v>
      </c>
    </row>
    <row r="17" spans="1:9" ht="12.75" customHeight="1" thickBot="1">
      <c r="A17" s="590" t="s">
        <v>14</v>
      </c>
      <c r="B17" s="319"/>
      <c r="C17" s="177"/>
      <c r="D17" s="177"/>
      <c r="E17" s="177"/>
      <c r="F17" s="292" t="s">
        <v>38</v>
      </c>
      <c r="G17" s="177"/>
      <c r="H17" s="177"/>
      <c r="I17" s="129"/>
    </row>
    <row r="18" spans="1:9" ht="15.75" customHeight="1" thickBot="1">
      <c r="A18" s="592" t="s">
        <v>15</v>
      </c>
      <c r="B18" s="593" t="s">
        <v>412</v>
      </c>
      <c r="C18" s="617">
        <v>181762</v>
      </c>
      <c r="D18" s="617">
        <v>1216</v>
      </c>
      <c r="E18" s="617">
        <v>182978</v>
      </c>
      <c r="F18" s="606" t="s">
        <v>413</v>
      </c>
      <c r="G18" s="617">
        <v>204672</v>
      </c>
      <c r="H18" s="617">
        <v>-395</v>
      </c>
      <c r="I18" s="619">
        <v>204277</v>
      </c>
    </row>
    <row r="19" spans="1:9" ht="12.75" customHeight="1">
      <c r="A19" s="633" t="s">
        <v>16</v>
      </c>
      <c r="B19" s="634" t="s">
        <v>488</v>
      </c>
      <c r="C19" s="727"/>
      <c r="D19" s="727"/>
      <c r="E19" s="727"/>
      <c r="F19" s="578" t="s">
        <v>467</v>
      </c>
      <c r="G19" s="730">
        <v>4566</v>
      </c>
      <c r="H19" s="730"/>
      <c r="I19" s="731">
        <v>4566</v>
      </c>
    </row>
    <row r="20" spans="1:9" ht="12.75" customHeight="1">
      <c r="A20" s="635" t="s">
        <v>17</v>
      </c>
      <c r="B20" s="636" t="s">
        <v>489</v>
      </c>
      <c r="C20" s="728"/>
      <c r="D20" s="728"/>
      <c r="E20" s="728"/>
      <c r="F20" s="578" t="s">
        <v>468</v>
      </c>
      <c r="G20" s="729"/>
      <c r="H20" s="729"/>
      <c r="I20" s="732"/>
    </row>
    <row r="21" spans="1:9" ht="12.75" customHeight="1">
      <c r="A21" s="638" t="s">
        <v>18</v>
      </c>
      <c r="B21" s="578" t="s">
        <v>449</v>
      </c>
      <c r="C21" s="729">
        <v>27476</v>
      </c>
      <c r="D21" s="729"/>
      <c r="E21" s="729">
        <v>27476</v>
      </c>
      <c r="F21" s="578" t="s">
        <v>469</v>
      </c>
      <c r="G21" s="729"/>
      <c r="H21" s="729"/>
      <c r="I21" s="732"/>
    </row>
    <row r="22" spans="1:9" ht="12.75" customHeight="1">
      <c r="A22" s="638" t="s">
        <v>19</v>
      </c>
      <c r="B22" s="578" t="s">
        <v>450</v>
      </c>
      <c r="C22" s="729"/>
      <c r="D22" s="729"/>
      <c r="E22" s="729"/>
      <c r="F22" s="578" t="s">
        <v>497</v>
      </c>
      <c r="G22" s="729"/>
      <c r="H22" s="729"/>
      <c r="I22" s="732"/>
    </row>
    <row r="23" spans="1:9" ht="12.75" customHeight="1">
      <c r="A23" s="638" t="s">
        <v>20</v>
      </c>
      <c r="B23" s="578" t="s">
        <v>451</v>
      </c>
      <c r="C23" s="729"/>
      <c r="D23" s="729"/>
      <c r="E23" s="729"/>
      <c r="F23" s="639" t="s">
        <v>498</v>
      </c>
      <c r="G23" s="729"/>
      <c r="H23" s="729"/>
      <c r="I23" s="732"/>
    </row>
    <row r="24" spans="1:9" ht="12.75" customHeight="1">
      <c r="A24" s="638" t="s">
        <v>21</v>
      </c>
      <c r="B24" s="578" t="s">
        <v>490</v>
      </c>
      <c r="C24" s="729"/>
      <c r="D24" s="729"/>
      <c r="E24" s="729"/>
      <c r="F24" s="578" t="s">
        <v>499</v>
      </c>
      <c r="G24" s="729"/>
      <c r="H24" s="729"/>
      <c r="I24" s="732"/>
    </row>
    <row r="25" spans="1:9" ht="12.75" customHeight="1">
      <c r="A25" s="637" t="s">
        <v>22</v>
      </c>
      <c r="B25" s="639" t="s">
        <v>491</v>
      </c>
      <c r="C25" s="730"/>
      <c r="D25" s="730"/>
      <c r="E25" s="730"/>
      <c r="F25" s="575" t="s">
        <v>500</v>
      </c>
      <c r="G25" s="730"/>
      <c r="H25" s="730"/>
      <c r="I25" s="731"/>
    </row>
    <row r="26" spans="1:9" ht="12.75" customHeight="1">
      <c r="A26" s="638" t="s">
        <v>23</v>
      </c>
      <c r="B26" s="578" t="s">
        <v>492</v>
      </c>
      <c r="C26" s="729"/>
      <c r="D26" s="729"/>
      <c r="E26" s="729"/>
      <c r="F26" s="292" t="s">
        <v>501</v>
      </c>
      <c r="G26" s="729"/>
      <c r="H26" s="729"/>
      <c r="I26" s="732"/>
    </row>
    <row r="27" spans="1:9" ht="12.75" customHeight="1">
      <c r="A27" s="589" t="s">
        <v>24</v>
      </c>
      <c r="B27" s="575" t="s">
        <v>493</v>
      </c>
      <c r="C27" s="733"/>
      <c r="D27" s="733"/>
      <c r="E27" s="733"/>
      <c r="F27" s="575" t="s">
        <v>472</v>
      </c>
      <c r="G27" s="733"/>
      <c r="H27" s="733"/>
      <c r="I27" s="734"/>
    </row>
    <row r="28" spans="1:9" ht="12.75" customHeight="1">
      <c r="A28" s="591" t="s">
        <v>25</v>
      </c>
      <c r="B28" s="319" t="s">
        <v>494</v>
      </c>
      <c r="C28" s="735"/>
      <c r="D28" s="735"/>
      <c r="E28" s="735"/>
      <c r="F28" s="319"/>
      <c r="G28" s="735"/>
      <c r="H28" s="735"/>
      <c r="I28" s="736"/>
    </row>
    <row r="29" spans="1:9" ht="12.75" customHeight="1" thickBot="1">
      <c r="A29" s="598" t="s">
        <v>26</v>
      </c>
      <c r="B29" s="293" t="s">
        <v>417</v>
      </c>
      <c r="C29" s="737"/>
      <c r="D29" s="737"/>
      <c r="E29" s="740"/>
      <c r="F29" s="293"/>
      <c r="G29" s="737"/>
      <c r="H29" s="737"/>
      <c r="I29" s="738"/>
    </row>
    <row r="30" spans="1:9" ht="15.75" customHeight="1" thickBot="1">
      <c r="A30" s="592" t="s">
        <v>27</v>
      </c>
      <c r="B30" s="593" t="s">
        <v>495</v>
      </c>
      <c r="C30" s="617">
        <v>27476</v>
      </c>
      <c r="D30" s="617"/>
      <c r="E30" s="617">
        <v>27476</v>
      </c>
      <c r="F30" s="593" t="s">
        <v>623</v>
      </c>
      <c r="G30" s="617">
        <v>4566</v>
      </c>
      <c r="H30" s="617"/>
      <c r="I30" s="619">
        <v>4566</v>
      </c>
    </row>
    <row r="31" spans="1:9" ht="18" customHeight="1" thickBot="1">
      <c r="A31" s="592" t="s">
        <v>28</v>
      </c>
      <c r="B31" s="238" t="s">
        <v>496</v>
      </c>
      <c r="C31" s="617">
        <v>209238</v>
      </c>
      <c r="D31" s="617">
        <v>1216</v>
      </c>
      <c r="E31" s="617">
        <v>210454</v>
      </c>
      <c r="F31" s="238" t="s">
        <v>502</v>
      </c>
      <c r="G31" s="617">
        <v>209238</v>
      </c>
      <c r="H31" s="617">
        <v>-395</v>
      </c>
      <c r="I31" s="619">
        <v>208843</v>
      </c>
    </row>
    <row r="32" spans="1:10" ht="18" customHeight="1" thickBot="1">
      <c r="A32" s="592" t="s">
        <v>29</v>
      </c>
      <c r="B32" s="239" t="s">
        <v>624</v>
      </c>
      <c r="C32" s="618">
        <v>22910</v>
      </c>
      <c r="D32" s="618" t="s">
        <v>714</v>
      </c>
      <c r="E32" s="618">
        <v>21299</v>
      </c>
      <c r="F32" s="574" t="s">
        <v>625</v>
      </c>
      <c r="G32" s="618" t="s">
        <v>714</v>
      </c>
      <c r="H32" s="618">
        <v>1611</v>
      </c>
      <c r="I32" s="642" t="s">
        <v>714</v>
      </c>
      <c r="J32" s="641"/>
    </row>
    <row r="35" ht="15.75">
      <c r="B35" s="599"/>
    </row>
  </sheetData>
  <sheetProtection/>
  <printOptions horizontalCentered="1"/>
  <pageMargins left="0.7874015748031497" right="0.7874015748031497" top="0.89" bottom="0.77" header="0.68" footer="0.57"/>
  <pageSetup horizontalDpi="600" verticalDpi="600" orientation="landscape" paperSize="9" scale="95" r:id="rId1"/>
  <headerFooter alignWithMargins="0">
    <oddHeader>&amp;R&amp;"Times New Roman CE,Félkövér dőlt"&amp;11 2/a. számú melléklet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5.125" style="469" customWidth="1"/>
    <col min="2" max="2" width="27.125" style="494" customWidth="1"/>
    <col min="3" max="4" width="9.00390625" style="494" customWidth="1"/>
    <col min="5" max="5" width="9.50390625" style="494" customWidth="1"/>
    <col min="6" max="6" width="8.875" style="494" customWidth="1"/>
    <col min="7" max="7" width="8.625" style="494" customWidth="1"/>
    <col min="8" max="8" width="8.875" style="494" customWidth="1"/>
    <col min="9" max="9" width="8.125" style="494" customWidth="1"/>
    <col min="10" max="14" width="9.50390625" style="494" customWidth="1"/>
    <col min="15" max="15" width="12.625" style="469" customWidth="1"/>
    <col min="16" max="16384" width="9.375" style="494" customWidth="1"/>
  </cols>
  <sheetData>
    <row r="1" spans="1:15" s="469" customFormat="1" ht="25.5" customHeight="1" thickBot="1">
      <c r="A1" s="466" t="s">
        <v>1</v>
      </c>
      <c r="B1" s="467" t="s">
        <v>89</v>
      </c>
      <c r="C1" s="467" t="s">
        <v>137</v>
      </c>
      <c r="D1" s="467" t="s">
        <v>138</v>
      </c>
      <c r="E1" s="467" t="s">
        <v>139</v>
      </c>
      <c r="F1" s="467" t="s">
        <v>140</v>
      </c>
      <c r="G1" s="467" t="s">
        <v>141</v>
      </c>
      <c r="H1" s="467" t="s">
        <v>142</v>
      </c>
      <c r="I1" s="467" t="s">
        <v>143</v>
      </c>
      <c r="J1" s="467" t="s">
        <v>144</v>
      </c>
      <c r="K1" s="467" t="s">
        <v>145</v>
      </c>
      <c r="L1" s="467" t="s">
        <v>146</v>
      </c>
      <c r="M1" s="467" t="s">
        <v>147</v>
      </c>
      <c r="N1" s="467" t="s">
        <v>148</v>
      </c>
      <c r="O1" s="468" t="s">
        <v>43</v>
      </c>
    </row>
    <row r="2" spans="1:15" s="471" customFormat="1" ht="15" customHeight="1" thickBot="1">
      <c r="A2" s="470" t="s">
        <v>3</v>
      </c>
      <c r="B2" s="824" t="s">
        <v>54</v>
      </c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6"/>
    </row>
    <row r="3" spans="1:15" s="471" customFormat="1" ht="15" customHeight="1">
      <c r="A3" s="472" t="s">
        <v>4</v>
      </c>
      <c r="B3" s="473" t="s">
        <v>246</v>
      </c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5">
        <f aca="true" t="shared" si="0" ref="O3:O13">SUM(C3:N3)</f>
        <v>0</v>
      </c>
    </row>
    <row r="4" spans="1:15" s="480" customFormat="1" ht="13.5" customHeight="1">
      <c r="A4" s="476" t="s">
        <v>5</v>
      </c>
      <c r="B4" s="477" t="s">
        <v>184</v>
      </c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9">
        <f t="shared" si="0"/>
        <v>0</v>
      </c>
    </row>
    <row r="5" spans="1:15" s="480" customFormat="1" ht="13.5" customHeight="1">
      <c r="A5" s="476" t="s">
        <v>6</v>
      </c>
      <c r="B5" s="481" t="s">
        <v>185</v>
      </c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3">
        <f t="shared" si="0"/>
        <v>0</v>
      </c>
    </row>
    <row r="6" spans="1:15" s="480" customFormat="1" ht="13.5" customHeight="1">
      <c r="A6" s="476" t="s">
        <v>7</v>
      </c>
      <c r="B6" s="477" t="s">
        <v>186</v>
      </c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9">
        <f t="shared" si="0"/>
        <v>0</v>
      </c>
    </row>
    <row r="7" spans="1:15" s="480" customFormat="1" ht="13.5" customHeight="1">
      <c r="A7" s="476" t="s">
        <v>8</v>
      </c>
      <c r="B7" s="477" t="s">
        <v>277</v>
      </c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9">
        <f t="shared" si="0"/>
        <v>0</v>
      </c>
    </row>
    <row r="8" spans="1:15" s="480" customFormat="1" ht="13.5" customHeight="1">
      <c r="A8" s="476" t="s">
        <v>9</v>
      </c>
      <c r="B8" s="477" t="s">
        <v>79</v>
      </c>
      <c r="C8" s="478"/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79">
        <f t="shared" si="0"/>
        <v>0</v>
      </c>
    </row>
    <row r="9" spans="1:15" s="480" customFormat="1" ht="13.5" customHeight="1">
      <c r="A9" s="476" t="s">
        <v>10</v>
      </c>
      <c r="B9" s="477" t="s">
        <v>166</v>
      </c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8"/>
      <c r="N9" s="478"/>
      <c r="O9" s="479">
        <f t="shared" si="0"/>
        <v>0</v>
      </c>
    </row>
    <row r="10" spans="1:15" s="480" customFormat="1" ht="13.5" customHeight="1">
      <c r="A10" s="476" t="s">
        <v>11</v>
      </c>
      <c r="B10" s="477" t="s">
        <v>187</v>
      </c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9">
        <f t="shared" si="0"/>
        <v>0</v>
      </c>
    </row>
    <row r="11" spans="1:15" s="480" customFormat="1" ht="13.5" customHeight="1">
      <c r="A11" s="476" t="s">
        <v>12</v>
      </c>
      <c r="B11" s="477" t="s">
        <v>290</v>
      </c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8"/>
      <c r="O11" s="479">
        <f t="shared" si="0"/>
        <v>0</v>
      </c>
    </row>
    <row r="12" spans="1:15" s="480" customFormat="1" ht="13.5" customHeight="1" thickBot="1">
      <c r="A12" s="472" t="s">
        <v>13</v>
      </c>
      <c r="B12" s="484" t="s">
        <v>190</v>
      </c>
      <c r="C12" s="485"/>
      <c r="D12" s="485"/>
      <c r="E12" s="485"/>
      <c r="F12" s="485"/>
      <c r="G12" s="485"/>
      <c r="H12" s="485"/>
      <c r="I12" s="485"/>
      <c r="J12" s="485"/>
      <c r="K12" s="485"/>
      <c r="L12" s="485"/>
      <c r="M12" s="485"/>
      <c r="N12" s="485"/>
      <c r="O12" s="486">
        <f t="shared" si="0"/>
        <v>0</v>
      </c>
    </row>
    <row r="13" spans="1:15" s="471" customFormat="1" ht="15.75" customHeight="1" thickBot="1">
      <c r="A13" s="470" t="s">
        <v>14</v>
      </c>
      <c r="B13" s="220" t="s">
        <v>244</v>
      </c>
      <c r="C13" s="487">
        <f aca="true" t="shared" si="1" ref="C13:N13">SUM(C3:C12)</f>
        <v>0</v>
      </c>
      <c r="D13" s="487">
        <f t="shared" si="1"/>
        <v>0</v>
      </c>
      <c r="E13" s="487">
        <f t="shared" si="1"/>
        <v>0</v>
      </c>
      <c r="F13" s="487">
        <f t="shared" si="1"/>
        <v>0</v>
      </c>
      <c r="G13" s="487">
        <f t="shared" si="1"/>
        <v>0</v>
      </c>
      <c r="H13" s="487">
        <f t="shared" si="1"/>
        <v>0</v>
      </c>
      <c r="I13" s="487">
        <f t="shared" si="1"/>
        <v>0</v>
      </c>
      <c r="J13" s="487">
        <f t="shared" si="1"/>
        <v>0</v>
      </c>
      <c r="K13" s="487">
        <f t="shared" si="1"/>
        <v>0</v>
      </c>
      <c r="L13" s="487">
        <f t="shared" si="1"/>
        <v>0</v>
      </c>
      <c r="M13" s="487">
        <f t="shared" si="1"/>
        <v>0</v>
      </c>
      <c r="N13" s="487">
        <f t="shared" si="1"/>
        <v>0</v>
      </c>
      <c r="O13" s="488">
        <f t="shared" si="0"/>
        <v>0</v>
      </c>
    </row>
    <row r="14" spans="1:15" s="471" customFormat="1" ht="15" customHeight="1" thickBot="1">
      <c r="A14" s="470" t="s">
        <v>15</v>
      </c>
      <c r="B14" s="824" t="s">
        <v>69</v>
      </c>
      <c r="C14" s="825"/>
      <c r="D14" s="825"/>
      <c r="E14" s="825"/>
      <c r="F14" s="825"/>
      <c r="G14" s="825"/>
      <c r="H14" s="825"/>
      <c r="I14" s="825"/>
      <c r="J14" s="825"/>
      <c r="K14" s="825"/>
      <c r="L14" s="825"/>
      <c r="M14" s="825"/>
      <c r="N14" s="825"/>
      <c r="O14" s="826"/>
    </row>
    <row r="15" spans="1:15" s="480" customFormat="1" ht="13.5" customHeight="1">
      <c r="A15" s="489" t="s">
        <v>16</v>
      </c>
      <c r="B15" s="481" t="s">
        <v>91</v>
      </c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3">
        <f aca="true" t="shared" si="2" ref="O15:O26">SUM(C15:N15)</f>
        <v>0</v>
      </c>
    </row>
    <row r="16" spans="1:15" s="480" customFormat="1" ht="13.5" customHeight="1">
      <c r="A16" s="476" t="s">
        <v>17</v>
      </c>
      <c r="B16" s="477" t="s">
        <v>149</v>
      </c>
      <c r="C16" s="478"/>
      <c r="D16" s="478"/>
      <c r="E16" s="478"/>
      <c r="F16" s="478"/>
      <c r="G16" s="478"/>
      <c r="H16" s="478"/>
      <c r="I16" s="478"/>
      <c r="J16" s="478"/>
      <c r="K16" s="478"/>
      <c r="L16" s="478"/>
      <c r="M16" s="478"/>
      <c r="N16" s="478"/>
      <c r="O16" s="479">
        <f t="shared" si="2"/>
        <v>0</v>
      </c>
    </row>
    <row r="17" spans="1:15" s="480" customFormat="1" ht="13.5" customHeight="1">
      <c r="A17" s="476" t="s">
        <v>18</v>
      </c>
      <c r="B17" s="477" t="s">
        <v>71</v>
      </c>
      <c r="C17" s="478"/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9">
        <f t="shared" si="2"/>
        <v>0</v>
      </c>
    </row>
    <row r="18" spans="1:15" s="480" customFormat="1" ht="13.5" customHeight="1">
      <c r="A18" s="476" t="s">
        <v>19</v>
      </c>
      <c r="B18" s="477" t="s">
        <v>204</v>
      </c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N18" s="478"/>
      <c r="O18" s="479">
        <f t="shared" si="2"/>
        <v>0</v>
      </c>
    </row>
    <row r="19" spans="1:15" s="480" customFormat="1" ht="13.5" customHeight="1">
      <c r="A19" s="476" t="s">
        <v>20</v>
      </c>
      <c r="B19" s="477" t="s">
        <v>188</v>
      </c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479">
        <f t="shared" si="2"/>
        <v>0</v>
      </c>
    </row>
    <row r="20" spans="1:15" s="480" customFormat="1" ht="13.5" customHeight="1">
      <c r="A20" s="476" t="s">
        <v>21</v>
      </c>
      <c r="B20" s="477" t="s">
        <v>297</v>
      </c>
      <c r="C20" s="478"/>
      <c r="D20" s="478"/>
      <c r="E20" s="478"/>
      <c r="F20" s="478"/>
      <c r="G20" s="478"/>
      <c r="H20" s="478"/>
      <c r="I20" s="478"/>
      <c r="J20" s="478"/>
      <c r="K20" s="478"/>
      <c r="L20" s="478"/>
      <c r="M20" s="478"/>
      <c r="N20" s="478"/>
      <c r="O20" s="479">
        <f t="shared" si="2"/>
        <v>0</v>
      </c>
    </row>
    <row r="21" spans="1:15" s="480" customFormat="1" ht="13.5" customHeight="1">
      <c r="A21" s="476" t="s">
        <v>22</v>
      </c>
      <c r="B21" s="477" t="s">
        <v>37</v>
      </c>
      <c r="C21" s="478"/>
      <c r="D21" s="478"/>
      <c r="E21" s="478"/>
      <c r="F21" s="478"/>
      <c r="G21" s="478"/>
      <c r="H21" s="478"/>
      <c r="I21" s="478"/>
      <c r="J21" s="478"/>
      <c r="K21" s="478"/>
      <c r="L21" s="478"/>
      <c r="M21" s="478"/>
      <c r="N21" s="478"/>
      <c r="O21" s="479">
        <f t="shared" si="2"/>
        <v>0</v>
      </c>
    </row>
    <row r="22" spans="1:15" s="480" customFormat="1" ht="13.5" customHeight="1">
      <c r="A22" s="476" t="s">
        <v>23</v>
      </c>
      <c r="B22" s="477" t="s">
        <v>38</v>
      </c>
      <c r="C22" s="478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79">
        <f t="shared" si="2"/>
        <v>0</v>
      </c>
    </row>
    <row r="23" spans="1:15" s="480" customFormat="1" ht="13.5" customHeight="1">
      <c r="A23" s="476" t="s">
        <v>24</v>
      </c>
      <c r="B23" s="477" t="s">
        <v>189</v>
      </c>
      <c r="C23" s="478"/>
      <c r="D23" s="478"/>
      <c r="E23" s="478"/>
      <c r="F23" s="478"/>
      <c r="G23" s="478"/>
      <c r="H23" s="478"/>
      <c r="I23" s="478"/>
      <c r="J23" s="478"/>
      <c r="K23" s="478"/>
      <c r="L23" s="478"/>
      <c r="M23" s="478"/>
      <c r="N23" s="478"/>
      <c r="O23" s="479">
        <f t="shared" si="2"/>
        <v>0</v>
      </c>
    </row>
    <row r="24" spans="1:15" s="480" customFormat="1" ht="13.5" customHeight="1">
      <c r="A24" s="476" t="s">
        <v>25</v>
      </c>
      <c r="B24" s="477" t="s">
        <v>169</v>
      </c>
      <c r="C24" s="478"/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478"/>
      <c r="O24" s="479">
        <f t="shared" si="2"/>
        <v>0</v>
      </c>
    </row>
    <row r="25" spans="1:15" s="480" customFormat="1" ht="13.5" customHeight="1" thickBot="1">
      <c r="A25" s="476" t="s">
        <v>26</v>
      </c>
      <c r="B25" s="477" t="s">
        <v>76</v>
      </c>
      <c r="C25" s="478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79">
        <f t="shared" si="2"/>
        <v>0</v>
      </c>
    </row>
    <row r="26" spans="1:15" s="471" customFormat="1" ht="15.75" customHeight="1" thickBot="1">
      <c r="A26" s="490" t="s">
        <v>27</v>
      </c>
      <c r="B26" s="220" t="s">
        <v>245</v>
      </c>
      <c r="C26" s="487">
        <f aca="true" t="shared" si="3" ref="C26:N26">SUM(C15:C25)</f>
        <v>0</v>
      </c>
      <c r="D26" s="487">
        <f t="shared" si="3"/>
        <v>0</v>
      </c>
      <c r="E26" s="487">
        <f t="shared" si="3"/>
        <v>0</v>
      </c>
      <c r="F26" s="487">
        <f t="shared" si="3"/>
        <v>0</v>
      </c>
      <c r="G26" s="487">
        <f t="shared" si="3"/>
        <v>0</v>
      </c>
      <c r="H26" s="487">
        <f t="shared" si="3"/>
        <v>0</v>
      </c>
      <c r="I26" s="487">
        <f t="shared" si="3"/>
        <v>0</v>
      </c>
      <c r="J26" s="487">
        <f t="shared" si="3"/>
        <v>0</v>
      </c>
      <c r="K26" s="487">
        <f t="shared" si="3"/>
        <v>0</v>
      </c>
      <c r="L26" s="487">
        <f t="shared" si="3"/>
        <v>0</v>
      </c>
      <c r="M26" s="487">
        <f t="shared" si="3"/>
        <v>0</v>
      </c>
      <c r="N26" s="487">
        <f t="shared" si="3"/>
        <v>0</v>
      </c>
      <c r="O26" s="488">
        <f t="shared" si="2"/>
        <v>0</v>
      </c>
    </row>
    <row r="27" spans="1:15" ht="16.5" thickBot="1">
      <c r="A27" s="491" t="s">
        <v>28</v>
      </c>
      <c r="B27" s="221" t="s">
        <v>247</v>
      </c>
      <c r="C27" s="492">
        <f aca="true" t="shared" si="4" ref="C27:O27">C13-C26</f>
        <v>0</v>
      </c>
      <c r="D27" s="492">
        <f t="shared" si="4"/>
        <v>0</v>
      </c>
      <c r="E27" s="492">
        <f t="shared" si="4"/>
        <v>0</v>
      </c>
      <c r="F27" s="492">
        <f t="shared" si="4"/>
        <v>0</v>
      </c>
      <c r="G27" s="492">
        <f t="shared" si="4"/>
        <v>0</v>
      </c>
      <c r="H27" s="492">
        <f t="shared" si="4"/>
        <v>0</v>
      </c>
      <c r="I27" s="492">
        <f t="shared" si="4"/>
        <v>0</v>
      </c>
      <c r="J27" s="492">
        <f t="shared" si="4"/>
        <v>0</v>
      </c>
      <c r="K27" s="492">
        <f t="shared" si="4"/>
        <v>0</v>
      </c>
      <c r="L27" s="492">
        <f t="shared" si="4"/>
        <v>0</v>
      </c>
      <c r="M27" s="492">
        <f t="shared" si="4"/>
        <v>0</v>
      </c>
      <c r="N27" s="492">
        <f t="shared" si="4"/>
        <v>0</v>
      </c>
      <c r="O27" s="493">
        <f t="shared" si="4"/>
        <v>0</v>
      </c>
    </row>
    <row r="28" ht="15.75">
      <c r="A28" s="495"/>
    </row>
    <row r="29" ht="15.75">
      <c r="B29" s="497" t="s">
        <v>249</v>
      </c>
    </row>
  </sheetData>
  <sheetProtection sheet="1" objects="1" scenarios="1"/>
  <mergeCells count="2">
    <mergeCell ref="B2:O2"/>
    <mergeCell ref="B14:O14"/>
  </mergeCells>
  <printOptions horizontalCentered="1"/>
  <pageMargins left="0.7874015748031497" right="0.7874015748031497" top="1.3779527559055118" bottom="0.984251968503937" header="0.7874015748031497" footer="0.5118110236220472"/>
  <pageSetup horizontalDpi="600" verticalDpi="600" orientation="landscape" paperSize="9" scale="90" r:id="rId1"/>
  <headerFooter alignWithMargins="0">
    <oddHeader>&amp;C&amp;"Times New Roman CE,Félkövér"&amp;12Előirányzat-felhasználási ütemterv
 (teljesített adatok alapján)  
2010. évi&amp;R&amp;"Times New Roman CE,Félkövér dőlt"&amp;11 15/b. sz. melléklet&amp;"Times New Roman CE,Normál"&amp;10
&amp;"Times New Roman CE,Félkövér dőlt"Ezer forintban !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5.875" style="469" customWidth="1"/>
    <col min="2" max="2" width="27.875" style="494" customWidth="1"/>
    <col min="3" max="4" width="9.00390625" style="494" customWidth="1"/>
    <col min="5" max="5" width="9.50390625" style="494" customWidth="1"/>
    <col min="6" max="6" width="8.875" style="494" customWidth="1"/>
    <col min="7" max="7" width="8.625" style="494" customWidth="1"/>
    <col min="8" max="8" width="8.875" style="494" customWidth="1"/>
    <col min="9" max="9" width="8.125" style="494" customWidth="1"/>
    <col min="10" max="14" width="9.50390625" style="494" customWidth="1"/>
    <col min="15" max="15" width="12.625" style="469" customWidth="1"/>
    <col min="16" max="16384" width="9.375" style="494" customWidth="1"/>
  </cols>
  <sheetData>
    <row r="1" spans="1:15" s="469" customFormat="1" ht="25.5" customHeight="1" thickBot="1">
      <c r="A1" s="466" t="s">
        <v>1</v>
      </c>
      <c r="B1" s="467" t="s">
        <v>89</v>
      </c>
      <c r="C1" s="467" t="s">
        <v>137</v>
      </c>
      <c r="D1" s="467" t="s">
        <v>138</v>
      </c>
      <c r="E1" s="467" t="s">
        <v>139</v>
      </c>
      <c r="F1" s="467" t="s">
        <v>140</v>
      </c>
      <c r="G1" s="467" t="s">
        <v>141</v>
      </c>
      <c r="H1" s="467" t="s">
        <v>142</v>
      </c>
      <c r="I1" s="467" t="s">
        <v>143</v>
      </c>
      <c r="J1" s="467" t="s">
        <v>144</v>
      </c>
      <c r="K1" s="467" t="s">
        <v>145</v>
      </c>
      <c r="L1" s="467" t="s">
        <v>146</v>
      </c>
      <c r="M1" s="467" t="s">
        <v>147</v>
      </c>
      <c r="N1" s="467" t="s">
        <v>148</v>
      </c>
      <c r="O1" s="468" t="s">
        <v>43</v>
      </c>
    </row>
    <row r="2" spans="1:15" s="471" customFormat="1" ht="15" customHeight="1" thickBot="1">
      <c r="A2" s="470" t="s">
        <v>3</v>
      </c>
      <c r="B2" s="222" t="s">
        <v>54</v>
      </c>
      <c r="C2" s="827" t="s">
        <v>248</v>
      </c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2"/>
    </row>
    <row r="3" spans="1:15" s="471" customFormat="1" ht="15" customHeight="1">
      <c r="A3" s="472" t="s">
        <v>4</v>
      </c>
      <c r="B3" s="473" t="s">
        <v>246</v>
      </c>
      <c r="C3" s="498">
        <f>'15.b. sz.mell '!C3-'15. sz.mell'!C3</f>
        <v>-2518</v>
      </c>
      <c r="D3" s="498">
        <f>'15.b. sz.mell '!D3-'15. sz.mell'!D3</f>
        <v>-1227</v>
      </c>
      <c r="E3" s="498">
        <f>'15.b. sz.mell '!E3-'15. sz.mell'!E3</f>
        <v>-4556</v>
      </c>
      <c r="F3" s="498">
        <f>'15.b. sz.mell '!F3-'15. sz.mell'!F3</f>
        <v>-913</v>
      </c>
      <c r="G3" s="498">
        <f>'15.b. sz.mell '!G3-'15. sz.mell'!G3</f>
        <v>-8890</v>
      </c>
      <c r="H3" s="498">
        <f>'15.b. sz.mell '!H3-'15. sz.mell'!H3</f>
        <v>-7704</v>
      </c>
      <c r="I3" s="498">
        <f>'15.b. sz.mell '!I3-'15. sz.mell'!I3</f>
        <v>-4215</v>
      </c>
      <c r="J3" s="498">
        <f>'15.b. sz.mell '!J3-'15. sz.mell'!J3</f>
        <v>-2322</v>
      </c>
      <c r="K3" s="498">
        <f>'15.b. sz.mell '!K3-'15. sz.mell'!K3</f>
        <v>-1141</v>
      </c>
      <c r="L3" s="498">
        <f>'15.b. sz.mell '!L3-'15. sz.mell'!L3</f>
        <v>-7657</v>
      </c>
      <c r="M3" s="498">
        <f>'15.b. sz.mell '!M3-'15. sz.mell'!M3</f>
        <v>-5724</v>
      </c>
      <c r="N3" s="498">
        <f>'15.b. sz.mell '!N3-'15. sz.mell'!N3</f>
        <v>-4416</v>
      </c>
      <c r="O3" s="475">
        <f aca="true" t="shared" si="0" ref="O3:O13">SUM(C3:N3)</f>
        <v>-51283</v>
      </c>
    </row>
    <row r="4" spans="1:15" s="480" customFormat="1" ht="13.5" customHeight="1">
      <c r="A4" s="476" t="s">
        <v>5</v>
      </c>
      <c r="B4" s="499" t="s">
        <v>184</v>
      </c>
      <c r="C4" s="500">
        <f>'15.b. sz.mell '!C4-'15. sz.mell'!C4</f>
        <v>-4300</v>
      </c>
      <c r="D4" s="500">
        <f>'15.b. sz.mell '!D4-'15. sz.mell'!D4</f>
        <v>-4300</v>
      </c>
      <c r="E4" s="500">
        <f>'15.b. sz.mell '!E4-'15. sz.mell'!E4</f>
        <v>-4300</v>
      </c>
      <c r="F4" s="500">
        <f>'15.b. sz.mell '!F4-'15. sz.mell'!F4</f>
        <v>-4400</v>
      </c>
      <c r="G4" s="500">
        <f>'15.b. sz.mell '!G4-'15. sz.mell'!G4</f>
        <v>-4400</v>
      </c>
      <c r="H4" s="500">
        <f>'15.b. sz.mell '!H4-'15. sz.mell'!H4</f>
        <v>-4400</v>
      </c>
      <c r="I4" s="500">
        <f>'15.b. sz.mell '!I4-'15. sz.mell'!I4</f>
        <v>-4400</v>
      </c>
      <c r="J4" s="500">
        <f>'15.b. sz.mell '!J4-'15. sz.mell'!J4</f>
        <v>-4400</v>
      </c>
      <c r="K4" s="500">
        <f>'15.b. sz.mell '!K4-'15. sz.mell'!K4</f>
        <v>-4350</v>
      </c>
      <c r="L4" s="500">
        <f>'15.b. sz.mell '!L4-'15. sz.mell'!L4</f>
        <v>-4350</v>
      </c>
      <c r="M4" s="500">
        <f>'15.b. sz.mell '!M4-'15. sz.mell'!M4</f>
        <v>-4300</v>
      </c>
      <c r="N4" s="500">
        <f>'15.b. sz.mell '!N4-'15. sz.mell'!N4</f>
        <v>-4320</v>
      </c>
      <c r="O4" s="479">
        <f t="shared" si="0"/>
        <v>-52220</v>
      </c>
    </row>
    <row r="5" spans="1:15" s="480" customFormat="1" ht="13.5" customHeight="1">
      <c r="A5" s="476" t="s">
        <v>6</v>
      </c>
      <c r="B5" s="501" t="s">
        <v>185</v>
      </c>
      <c r="C5" s="500">
        <f>'15.b. sz.mell '!C5-'15. sz.mell'!C5</f>
        <v>-10810</v>
      </c>
      <c r="D5" s="502">
        <f>'15.b. sz.mell '!D5-'15. sz.mell'!D5</f>
        <v>-10810</v>
      </c>
      <c r="E5" s="502">
        <f>'15.b. sz.mell '!E5-'15. sz.mell'!E5</f>
        <v>-10810</v>
      </c>
      <c r="F5" s="502">
        <f>'15.b. sz.mell '!F5-'15. sz.mell'!F5</f>
        <v>-10810</v>
      </c>
      <c r="G5" s="502">
        <f>'15.b. sz.mell '!G5-'15. sz.mell'!G5</f>
        <v>-10810</v>
      </c>
      <c r="H5" s="502">
        <f>'15.b. sz.mell '!H5-'15. sz.mell'!H5</f>
        <v>-10810</v>
      </c>
      <c r="I5" s="502">
        <f>'15.b. sz.mell '!I5-'15. sz.mell'!I5</f>
        <v>-10810</v>
      </c>
      <c r="J5" s="502">
        <f>'15.b. sz.mell '!J5-'15. sz.mell'!J5</f>
        <v>-10815</v>
      </c>
      <c r="K5" s="502">
        <f>'15.b. sz.mell '!K5-'15. sz.mell'!K5</f>
        <v>-10815</v>
      </c>
      <c r="L5" s="502">
        <f>'15.b. sz.mell '!L5-'15. sz.mell'!L5</f>
        <v>-10815</v>
      </c>
      <c r="M5" s="502">
        <f>'15.b. sz.mell '!M5-'15. sz.mell'!M5</f>
        <v>-10815</v>
      </c>
      <c r="N5" s="502">
        <f>'15.b. sz.mell '!N5-'15. sz.mell'!N5</f>
        <v>-10817</v>
      </c>
      <c r="O5" s="483">
        <f t="shared" si="0"/>
        <v>-129747</v>
      </c>
    </row>
    <row r="6" spans="1:15" s="480" customFormat="1" ht="13.5" customHeight="1">
      <c r="A6" s="476" t="s">
        <v>7</v>
      </c>
      <c r="B6" s="499" t="s">
        <v>186</v>
      </c>
      <c r="C6" s="500">
        <f>'15.b. sz.mell '!C6-'15. sz.mell'!C6</f>
        <v>0</v>
      </c>
      <c r="D6" s="500">
        <f>'15.b. sz.mell '!D6-'15. sz.mell'!D6</f>
        <v>0</v>
      </c>
      <c r="E6" s="500">
        <f>'15.b. sz.mell '!E6-'15. sz.mell'!E6</f>
        <v>0</v>
      </c>
      <c r="F6" s="500">
        <f>'15.b. sz.mell '!F6-'15. sz.mell'!F6</f>
        <v>0</v>
      </c>
      <c r="G6" s="500">
        <f>'15.b. sz.mell '!G6-'15. sz.mell'!G6</f>
        <v>0</v>
      </c>
      <c r="H6" s="500">
        <f>'15.b. sz.mell '!H6-'15. sz.mell'!H6</f>
        <v>0</v>
      </c>
      <c r="I6" s="500">
        <f>'15.b. sz.mell '!I6-'15. sz.mell'!I6</f>
        <v>0</v>
      </c>
      <c r="J6" s="500">
        <f>'15.b. sz.mell '!J6-'15. sz.mell'!J6</f>
        <v>0</v>
      </c>
      <c r="K6" s="500">
        <f>'15.b. sz.mell '!K6-'15. sz.mell'!K6</f>
        <v>0</v>
      </c>
      <c r="L6" s="500">
        <f>'15.b. sz.mell '!L6-'15. sz.mell'!L6</f>
        <v>0</v>
      </c>
      <c r="M6" s="500">
        <f>'15.b. sz.mell '!M6-'15. sz.mell'!M6</f>
        <v>0</v>
      </c>
      <c r="N6" s="500">
        <f>'15.b. sz.mell '!N6-'15. sz.mell'!N6</f>
        <v>0</v>
      </c>
      <c r="O6" s="479">
        <f t="shared" si="0"/>
        <v>0</v>
      </c>
    </row>
    <row r="7" spans="1:15" s="480" customFormat="1" ht="13.5" customHeight="1">
      <c r="A7" s="476" t="s">
        <v>8</v>
      </c>
      <c r="B7" s="477" t="s">
        <v>277</v>
      </c>
      <c r="C7" s="500">
        <f>'15.b. sz.mell '!C7-'15. sz.mell'!C7</f>
        <v>0</v>
      </c>
      <c r="D7" s="500">
        <f>'15.b. sz.mell '!D7-'15. sz.mell'!D7</f>
        <v>0</v>
      </c>
      <c r="E7" s="500">
        <f>'15.b. sz.mell '!E7-'15. sz.mell'!E7</f>
        <v>0</v>
      </c>
      <c r="F7" s="500">
        <f>'15.b. sz.mell '!F7-'15. sz.mell'!F7</f>
        <v>0</v>
      </c>
      <c r="G7" s="500">
        <f>'15.b. sz.mell '!G7-'15. sz.mell'!G7</f>
        <v>0</v>
      </c>
      <c r="H7" s="500">
        <f>'15.b. sz.mell '!H7-'15. sz.mell'!H7</f>
        <v>0</v>
      </c>
      <c r="I7" s="500">
        <f>'15.b. sz.mell '!I7-'15. sz.mell'!I7</f>
        <v>0</v>
      </c>
      <c r="J7" s="500">
        <f>'15.b. sz.mell '!J7-'15. sz.mell'!J7</f>
        <v>0</v>
      </c>
      <c r="K7" s="500">
        <f>'15.b. sz.mell '!K7-'15. sz.mell'!K7</f>
        <v>0</v>
      </c>
      <c r="L7" s="500">
        <f>'15.b. sz.mell '!L7-'15. sz.mell'!L7</f>
        <v>0</v>
      </c>
      <c r="M7" s="500">
        <f>'15.b. sz.mell '!M7-'15. sz.mell'!M7</f>
        <v>0</v>
      </c>
      <c r="N7" s="500">
        <f>'15.b. sz.mell '!N7-'15. sz.mell'!N7</f>
        <v>0</v>
      </c>
      <c r="O7" s="479">
        <f>SUM(C7:N7)</f>
        <v>0</v>
      </c>
    </row>
    <row r="8" spans="1:15" s="480" customFormat="1" ht="13.5" customHeight="1">
      <c r="A8" s="476" t="s">
        <v>9</v>
      </c>
      <c r="B8" s="499" t="s">
        <v>79</v>
      </c>
      <c r="C8" s="500">
        <f>'15.b. sz.mell '!C8-'15. sz.mell'!C8</f>
        <v>-355</v>
      </c>
      <c r="D8" s="500">
        <f>'15.b. sz.mell '!D8-'15. sz.mell'!D8</f>
        <v>-355</v>
      </c>
      <c r="E8" s="500">
        <f>'15.b. sz.mell '!E8-'15. sz.mell'!E8</f>
        <v>-355</v>
      </c>
      <c r="F8" s="500">
        <f>'15.b. sz.mell '!F8-'15. sz.mell'!F8</f>
        <v>-355</v>
      </c>
      <c r="G8" s="500">
        <f>'15.b. sz.mell '!G8-'15. sz.mell'!G8</f>
        <v>-355</v>
      </c>
      <c r="H8" s="500">
        <f>'15.b. sz.mell '!H8-'15. sz.mell'!H8</f>
        <v>-355</v>
      </c>
      <c r="I8" s="500">
        <f>'15.b. sz.mell '!I8-'15. sz.mell'!I8</f>
        <v>-355</v>
      </c>
      <c r="J8" s="500">
        <f>'15.b. sz.mell '!J8-'15. sz.mell'!J8</f>
        <v>-355</v>
      </c>
      <c r="K8" s="500">
        <f>'15.b. sz.mell '!K8-'15. sz.mell'!K8</f>
        <v>-355</v>
      </c>
      <c r="L8" s="500">
        <f>'15.b. sz.mell '!L8-'15. sz.mell'!L8</f>
        <v>-360</v>
      </c>
      <c r="M8" s="500">
        <f>'15.b. sz.mell '!M8-'15. sz.mell'!M8</f>
        <v>-358</v>
      </c>
      <c r="N8" s="500">
        <f>'15.b. sz.mell '!N8-'15. sz.mell'!N8</f>
        <v>-355</v>
      </c>
      <c r="O8" s="479">
        <f t="shared" si="0"/>
        <v>-4268</v>
      </c>
    </row>
    <row r="9" spans="1:15" s="480" customFormat="1" ht="13.5" customHeight="1">
      <c r="A9" s="476" t="s">
        <v>10</v>
      </c>
      <c r="B9" s="499" t="s">
        <v>166</v>
      </c>
      <c r="C9" s="500">
        <f>'15.b. sz.mell '!C9-'15. sz.mell'!C9</f>
        <v>0</v>
      </c>
      <c r="D9" s="500">
        <f>'15.b. sz.mell '!D9-'15. sz.mell'!D9</f>
        <v>0</v>
      </c>
      <c r="E9" s="500">
        <f>'15.b. sz.mell '!E9-'15. sz.mell'!E9</f>
        <v>0</v>
      </c>
      <c r="F9" s="500">
        <f>'15.b. sz.mell '!F9-'15. sz.mell'!F9</f>
        <v>0</v>
      </c>
      <c r="G9" s="500">
        <f>'15.b. sz.mell '!G9-'15. sz.mell'!G9</f>
        <v>0</v>
      </c>
      <c r="H9" s="500">
        <f>'15.b. sz.mell '!H9-'15. sz.mell'!H9</f>
        <v>0</v>
      </c>
      <c r="I9" s="500">
        <f>'15.b. sz.mell '!I9-'15. sz.mell'!I9</f>
        <v>0</v>
      </c>
      <c r="J9" s="500">
        <f>'15.b. sz.mell '!J9-'15. sz.mell'!J9</f>
        <v>0</v>
      </c>
      <c r="K9" s="500">
        <f>'15.b. sz.mell '!K9-'15. sz.mell'!K9</f>
        <v>0</v>
      </c>
      <c r="L9" s="500">
        <f>'15.b. sz.mell '!L9-'15. sz.mell'!L9</f>
        <v>0</v>
      </c>
      <c r="M9" s="500">
        <f>'15.b. sz.mell '!M9-'15. sz.mell'!M9</f>
        <v>0</v>
      </c>
      <c r="N9" s="500">
        <f>'15.b. sz.mell '!N9-'15. sz.mell'!N9</f>
        <v>0</v>
      </c>
      <c r="O9" s="479">
        <f t="shared" si="0"/>
        <v>0</v>
      </c>
    </row>
    <row r="10" spans="1:15" s="480" customFormat="1" ht="13.5" customHeight="1">
      <c r="A10" s="476" t="s">
        <v>11</v>
      </c>
      <c r="B10" s="499" t="s">
        <v>187</v>
      </c>
      <c r="C10" s="500">
        <f>'15.b. sz.mell '!C10-'15. sz.mell'!C10</f>
        <v>0</v>
      </c>
      <c r="D10" s="500">
        <f>'15.b. sz.mell '!D10-'15. sz.mell'!D10</f>
        <v>0</v>
      </c>
      <c r="E10" s="500">
        <f>'15.b. sz.mell '!E10-'15. sz.mell'!E10</f>
        <v>0</v>
      </c>
      <c r="F10" s="500">
        <f>'15.b. sz.mell '!F10-'15. sz.mell'!F10</f>
        <v>0</v>
      </c>
      <c r="G10" s="500">
        <f>'15.b. sz.mell '!G10-'15. sz.mell'!G10</f>
        <v>0</v>
      </c>
      <c r="H10" s="500">
        <f>'15.b. sz.mell '!H10-'15. sz.mell'!H10</f>
        <v>0</v>
      </c>
      <c r="I10" s="500">
        <f>'15.b. sz.mell '!I10-'15. sz.mell'!I10</f>
        <v>0</v>
      </c>
      <c r="J10" s="500">
        <f>'15.b. sz.mell '!J10-'15. sz.mell'!J10</f>
        <v>0</v>
      </c>
      <c r="K10" s="500">
        <f>'15.b. sz.mell '!K10-'15. sz.mell'!K10</f>
        <v>0</v>
      </c>
      <c r="L10" s="500">
        <f>'15.b. sz.mell '!L10-'15. sz.mell'!L10</f>
        <v>0</v>
      </c>
      <c r="M10" s="500">
        <f>'15.b. sz.mell '!M10-'15. sz.mell'!M10</f>
        <v>0</v>
      </c>
      <c r="N10" s="500">
        <f>'15.b. sz.mell '!N10-'15. sz.mell'!N10</f>
        <v>0</v>
      </c>
      <c r="O10" s="479">
        <f t="shared" si="0"/>
        <v>0</v>
      </c>
    </row>
    <row r="11" spans="1:15" s="480" customFormat="1" ht="13.5" customHeight="1">
      <c r="A11" s="476" t="s">
        <v>12</v>
      </c>
      <c r="B11" s="499" t="s">
        <v>290</v>
      </c>
      <c r="C11" s="500">
        <f>'15.b. sz.mell '!C11-'15. sz.mell'!C11</f>
        <v>0</v>
      </c>
      <c r="D11" s="500">
        <f>'15.b. sz.mell '!D11-'15. sz.mell'!D11</f>
        <v>0</v>
      </c>
      <c r="E11" s="500">
        <f>'15.b. sz.mell '!E11-'15. sz.mell'!E11</f>
        <v>0</v>
      </c>
      <c r="F11" s="500">
        <f>'15.b. sz.mell '!F11-'15. sz.mell'!F11</f>
        <v>0</v>
      </c>
      <c r="G11" s="500">
        <f>'15.b. sz.mell '!G11-'15. sz.mell'!G11</f>
        <v>0</v>
      </c>
      <c r="H11" s="500">
        <f>'15.b. sz.mell '!H11-'15. sz.mell'!H11</f>
        <v>0</v>
      </c>
      <c r="I11" s="500">
        <f>'15.b. sz.mell '!I11-'15. sz.mell'!I11</f>
        <v>0</v>
      </c>
      <c r="J11" s="500">
        <f>'15.b. sz.mell '!J11-'15. sz.mell'!J11</f>
        <v>0</v>
      </c>
      <c r="K11" s="500">
        <f>'15.b. sz.mell '!K11-'15. sz.mell'!K11</f>
        <v>0</v>
      </c>
      <c r="L11" s="500">
        <f>'15.b. sz.mell '!L11-'15. sz.mell'!L11</f>
        <v>0</v>
      </c>
      <c r="M11" s="500">
        <f>'15.b. sz.mell '!M11-'15. sz.mell'!M11</f>
        <v>0</v>
      </c>
      <c r="N11" s="500">
        <f>'15.b. sz.mell '!N11-'15. sz.mell'!N11</f>
        <v>0</v>
      </c>
      <c r="O11" s="479">
        <f t="shared" si="0"/>
        <v>0</v>
      </c>
    </row>
    <row r="12" spans="1:15" s="480" customFormat="1" ht="13.5" customHeight="1" thickBot="1">
      <c r="A12" s="472" t="s">
        <v>13</v>
      </c>
      <c r="B12" s="503" t="s">
        <v>190</v>
      </c>
      <c r="C12" s="504">
        <f>'15.b. sz.mell '!C12-'15. sz.mell'!C12</f>
        <v>0</v>
      </c>
      <c r="D12" s="504">
        <f>'15.b. sz.mell '!D12-'15. sz.mell'!D12</f>
        <v>-5000</v>
      </c>
      <c r="E12" s="504">
        <f>'15.b. sz.mell '!E12-'15. sz.mell'!E12</f>
        <v>0</v>
      </c>
      <c r="F12" s="504">
        <f>'15.b. sz.mell '!F12-'15. sz.mell'!F12</f>
        <v>-10000</v>
      </c>
      <c r="G12" s="504">
        <f>'15.b. sz.mell '!G12-'15. sz.mell'!G12</f>
        <v>0</v>
      </c>
      <c r="H12" s="504">
        <f>'15.b. sz.mell '!H12-'15. sz.mell'!H12</f>
        <v>0</v>
      </c>
      <c r="I12" s="504">
        <f>'15.b. sz.mell '!I12-'15. sz.mell'!I12</f>
        <v>0</v>
      </c>
      <c r="J12" s="504">
        <f>'15.b. sz.mell '!J12-'15. sz.mell'!J12</f>
        <v>0</v>
      </c>
      <c r="K12" s="504">
        <f>'15.b. sz.mell '!K12-'15. sz.mell'!K12</f>
        <v>-10000</v>
      </c>
      <c r="L12" s="504">
        <f>'15.b. sz.mell '!L12-'15. sz.mell'!L12</f>
        <v>0</v>
      </c>
      <c r="M12" s="504">
        <f>'15.b. sz.mell '!M12-'15. sz.mell'!M12</f>
        <v>0</v>
      </c>
      <c r="N12" s="504">
        <f>'15.b. sz.mell '!N12-'15. sz.mell'!N12</f>
        <v>-2476</v>
      </c>
      <c r="O12" s="486">
        <f t="shared" si="0"/>
        <v>-27476</v>
      </c>
    </row>
    <row r="13" spans="1:15" s="471" customFormat="1" ht="15.75" customHeight="1" thickBot="1">
      <c r="A13" s="470" t="s">
        <v>14</v>
      </c>
      <c r="B13" s="220" t="s">
        <v>244</v>
      </c>
      <c r="C13" s="487">
        <f aca="true" t="shared" si="1" ref="C13:N13">SUM(C3:C12)</f>
        <v>-17983</v>
      </c>
      <c r="D13" s="487">
        <f t="shared" si="1"/>
        <v>-21692</v>
      </c>
      <c r="E13" s="487">
        <f t="shared" si="1"/>
        <v>-20021</v>
      </c>
      <c r="F13" s="487">
        <f t="shared" si="1"/>
        <v>-26478</v>
      </c>
      <c r="G13" s="487">
        <f t="shared" si="1"/>
        <v>-24455</v>
      </c>
      <c r="H13" s="487">
        <f t="shared" si="1"/>
        <v>-23269</v>
      </c>
      <c r="I13" s="487">
        <f t="shared" si="1"/>
        <v>-19780</v>
      </c>
      <c r="J13" s="487">
        <f t="shared" si="1"/>
        <v>-17892</v>
      </c>
      <c r="K13" s="487">
        <f t="shared" si="1"/>
        <v>-26661</v>
      </c>
      <c r="L13" s="487">
        <f t="shared" si="1"/>
        <v>-23182</v>
      </c>
      <c r="M13" s="487">
        <f t="shared" si="1"/>
        <v>-21197</v>
      </c>
      <c r="N13" s="487">
        <f t="shared" si="1"/>
        <v>-22384</v>
      </c>
      <c r="O13" s="488">
        <f t="shared" si="0"/>
        <v>-264994</v>
      </c>
    </row>
    <row r="14" spans="1:15" s="471" customFormat="1" ht="15" customHeight="1" thickBot="1">
      <c r="A14" s="470" t="s">
        <v>15</v>
      </c>
      <c r="B14" s="222" t="s">
        <v>69</v>
      </c>
      <c r="C14" s="827" t="s">
        <v>251</v>
      </c>
      <c r="D14" s="828"/>
      <c r="E14" s="828"/>
      <c r="F14" s="828"/>
      <c r="G14" s="828"/>
      <c r="H14" s="828"/>
      <c r="I14" s="828"/>
      <c r="J14" s="828"/>
      <c r="K14" s="828"/>
      <c r="L14" s="828"/>
      <c r="M14" s="828"/>
      <c r="N14" s="828"/>
      <c r="O14" s="822"/>
    </row>
    <row r="15" spans="1:15" s="480" customFormat="1" ht="13.5" customHeight="1">
      <c r="A15" s="489" t="s">
        <v>16</v>
      </c>
      <c r="B15" s="501" t="s">
        <v>91</v>
      </c>
      <c r="C15" s="502">
        <f>'15.b. sz.mell '!C15-'15. sz.mell'!C15</f>
        <v>-6450</v>
      </c>
      <c r="D15" s="502">
        <f>'15.b. sz.mell '!D15-'15. sz.mell'!D15</f>
        <v>-6650</v>
      </c>
      <c r="E15" s="502">
        <f>'15.b. sz.mell '!E15-'15. sz.mell'!E15</f>
        <v>-6550</v>
      </c>
      <c r="F15" s="502">
        <f>'15.b. sz.mell '!F15-'15. sz.mell'!F15</f>
        <v>-6450</v>
      </c>
      <c r="G15" s="502">
        <f>'15.b. sz.mell '!G15-'15. sz.mell'!G15</f>
        <v>-6450</v>
      </c>
      <c r="H15" s="502">
        <f>'15.b. sz.mell '!H15-'15. sz.mell'!H15</f>
        <v>-6500</v>
      </c>
      <c r="I15" s="502">
        <f>'15.b. sz.mell '!I15-'15. sz.mell'!I15</f>
        <v>-6450</v>
      </c>
      <c r="J15" s="502">
        <f>'15.b. sz.mell '!J15-'15. sz.mell'!J15</f>
        <v>-6450</v>
      </c>
      <c r="K15" s="502">
        <f>'15.b. sz.mell '!K15-'15. sz.mell'!K15</f>
        <v>-6450</v>
      </c>
      <c r="L15" s="502">
        <f>'15.b. sz.mell '!L15-'15. sz.mell'!L15</f>
        <v>-6450</v>
      </c>
      <c r="M15" s="502">
        <f>'15.b. sz.mell '!M15-'15. sz.mell'!M15</f>
        <v>-6450</v>
      </c>
      <c r="N15" s="502">
        <f>'15.b. sz.mell '!N15-'15. sz.mell'!N15</f>
        <v>-6476</v>
      </c>
      <c r="O15" s="483">
        <f aca="true" t="shared" si="2" ref="O15:O26">SUM(C15:N15)</f>
        <v>-77776</v>
      </c>
    </row>
    <row r="16" spans="1:15" s="480" customFormat="1" ht="13.5" customHeight="1">
      <c r="A16" s="476" t="s">
        <v>17</v>
      </c>
      <c r="B16" s="499" t="s">
        <v>149</v>
      </c>
      <c r="C16" s="500">
        <f>'15.b. sz.mell '!C16-'15. sz.mell'!C16</f>
        <v>-1670</v>
      </c>
      <c r="D16" s="500">
        <f>'15.b. sz.mell '!D16-'15. sz.mell'!D16</f>
        <v>-1850</v>
      </c>
      <c r="E16" s="500">
        <f>'15.b. sz.mell '!E16-'15. sz.mell'!E16</f>
        <v>-1670</v>
      </c>
      <c r="F16" s="500">
        <f>'15.b. sz.mell '!F16-'15. sz.mell'!F16</f>
        <v>-1800</v>
      </c>
      <c r="G16" s="500">
        <f>'15.b. sz.mell '!G16-'15. sz.mell'!G16</f>
        <v>-1670</v>
      </c>
      <c r="H16" s="500">
        <f>'15.b. sz.mell '!H16-'15. sz.mell'!H16</f>
        <v>-1670</v>
      </c>
      <c r="I16" s="500">
        <f>'15.b. sz.mell '!I16-'15. sz.mell'!I16</f>
        <v>-1670</v>
      </c>
      <c r="J16" s="500">
        <f>'15.b. sz.mell '!J16-'15. sz.mell'!J16</f>
        <v>-1670</v>
      </c>
      <c r="K16" s="500">
        <f>'15.b. sz.mell '!K16-'15. sz.mell'!K16</f>
        <v>-1670</v>
      </c>
      <c r="L16" s="500">
        <f>'15.b. sz.mell '!L16-'15. sz.mell'!L16</f>
        <v>-1670</v>
      </c>
      <c r="M16" s="500">
        <f>'15.b. sz.mell '!M16-'15. sz.mell'!M16</f>
        <v>-1700</v>
      </c>
      <c r="N16" s="500">
        <f>'15.b. sz.mell '!N16-'15. sz.mell'!N16</f>
        <v>-1806</v>
      </c>
      <c r="O16" s="479">
        <f t="shared" si="2"/>
        <v>-20516</v>
      </c>
    </row>
    <row r="17" spans="1:15" s="480" customFormat="1" ht="13.5" customHeight="1">
      <c r="A17" s="476" t="s">
        <v>18</v>
      </c>
      <c r="B17" s="499" t="s">
        <v>71</v>
      </c>
      <c r="C17" s="500">
        <f>'15.b. sz.mell '!C17-'15. sz.mell'!C17</f>
        <v>-4105</v>
      </c>
      <c r="D17" s="500">
        <f>'15.b. sz.mell '!D17-'15. sz.mell'!D17</f>
        <v>-4105</v>
      </c>
      <c r="E17" s="500">
        <f>'15.b. sz.mell '!E17-'15. sz.mell'!E17</f>
        <v>-4105</v>
      </c>
      <c r="F17" s="500">
        <f>'15.b. sz.mell '!F17-'15. sz.mell'!F17</f>
        <v>-4100</v>
      </c>
      <c r="G17" s="500">
        <f>'15.b. sz.mell '!G17-'15. sz.mell'!G17</f>
        <v>-4100</v>
      </c>
      <c r="H17" s="500">
        <f>'15.b. sz.mell '!H17-'15. sz.mell'!H17</f>
        <v>-4100</v>
      </c>
      <c r="I17" s="500">
        <f>'15.b. sz.mell '!I17-'15. sz.mell'!I17</f>
        <v>-4100</v>
      </c>
      <c r="J17" s="500">
        <f>'15.b. sz.mell '!J17-'15. sz.mell'!J17</f>
        <v>-4100</v>
      </c>
      <c r="K17" s="500">
        <f>'15.b. sz.mell '!K17-'15. sz.mell'!K17</f>
        <v>-4100</v>
      </c>
      <c r="L17" s="500">
        <f>'15.b. sz.mell '!L17-'15. sz.mell'!L17</f>
        <v>-4100</v>
      </c>
      <c r="M17" s="500">
        <f>'15.b. sz.mell '!M17-'15. sz.mell'!M17</f>
        <v>-4100</v>
      </c>
      <c r="N17" s="500">
        <f>'15.b. sz.mell '!N17-'15. sz.mell'!N17</f>
        <v>-4091</v>
      </c>
      <c r="O17" s="479">
        <f t="shared" si="2"/>
        <v>-49206</v>
      </c>
    </row>
    <row r="18" spans="1:15" s="480" customFormat="1" ht="13.5" customHeight="1">
      <c r="A18" s="476" t="s">
        <v>19</v>
      </c>
      <c r="B18" s="499" t="s">
        <v>204</v>
      </c>
      <c r="C18" s="500">
        <f>'15.b. sz.mell '!C18-'15. sz.mell'!C18</f>
        <v>0</v>
      </c>
      <c r="D18" s="500">
        <f>'15.b. sz.mell '!D18-'15. sz.mell'!D18</f>
        <v>0</v>
      </c>
      <c r="E18" s="500">
        <f>'15.b. sz.mell '!E18-'15. sz.mell'!E18</f>
        <v>0</v>
      </c>
      <c r="F18" s="500">
        <f>'15.b. sz.mell '!F18-'15. sz.mell'!F18</f>
        <v>0</v>
      </c>
      <c r="G18" s="500">
        <f>'15.b. sz.mell '!G18-'15. sz.mell'!G18</f>
        <v>0</v>
      </c>
      <c r="H18" s="500">
        <f>'15.b. sz.mell '!H18-'15. sz.mell'!H18</f>
        <v>0</v>
      </c>
      <c r="I18" s="500">
        <f>'15.b. sz.mell '!I18-'15. sz.mell'!I18</f>
        <v>0</v>
      </c>
      <c r="J18" s="500">
        <f>'15.b. sz.mell '!J18-'15. sz.mell'!J18</f>
        <v>0</v>
      </c>
      <c r="K18" s="500">
        <f>'15.b. sz.mell '!K18-'15. sz.mell'!K18</f>
        <v>0</v>
      </c>
      <c r="L18" s="500">
        <f>'15.b. sz.mell '!L18-'15. sz.mell'!L18</f>
        <v>0</v>
      </c>
      <c r="M18" s="500">
        <f>'15.b. sz.mell '!M18-'15. sz.mell'!M18</f>
        <v>0</v>
      </c>
      <c r="N18" s="500">
        <f>'15.b. sz.mell '!N18-'15. sz.mell'!N18</f>
        <v>0</v>
      </c>
      <c r="O18" s="479">
        <f t="shared" si="2"/>
        <v>0</v>
      </c>
    </row>
    <row r="19" spans="1:15" s="480" customFormat="1" ht="13.5" customHeight="1">
      <c r="A19" s="476" t="s">
        <v>20</v>
      </c>
      <c r="B19" s="499" t="s">
        <v>188</v>
      </c>
      <c r="C19" s="500">
        <f>'15.b. sz.mell '!C19-'15. sz.mell'!C19</f>
        <v>-4531</v>
      </c>
      <c r="D19" s="500">
        <f>'15.b. sz.mell '!D19-'15. sz.mell'!D19</f>
        <v>-4531</v>
      </c>
      <c r="E19" s="500">
        <f>'15.b. sz.mell '!E19-'15. sz.mell'!E19</f>
        <v>-4531</v>
      </c>
      <c r="F19" s="500">
        <f>'15.b. sz.mell '!F19-'15. sz.mell'!F19</f>
        <v>-4531</v>
      </c>
      <c r="G19" s="500">
        <f>'15.b. sz.mell '!G19-'15. sz.mell'!G19</f>
        <v>-4531</v>
      </c>
      <c r="H19" s="500">
        <f>'15.b. sz.mell '!H19-'15. sz.mell'!H19</f>
        <v>-4531</v>
      </c>
      <c r="I19" s="500">
        <f>'15.b. sz.mell '!I19-'15. sz.mell'!I19</f>
        <v>-4531</v>
      </c>
      <c r="J19" s="500">
        <f>'15.b. sz.mell '!J19-'15. sz.mell'!J19</f>
        <v>-4531</v>
      </c>
      <c r="K19" s="500">
        <f>'15.b. sz.mell '!K19-'15. sz.mell'!K19</f>
        <v>-4531</v>
      </c>
      <c r="L19" s="500">
        <f>'15.b. sz.mell '!L19-'15. sz.mell'!L19</f>
        <v>-4531</v>
      </c>
      <c r="M19" s="500">
        <f>'15.b. sz.mell '!M19-'15. sz.mell'!M19</f>
        <v>-4531</v>
      </c>
      <c r="N19" s="500">
        <f>'15.b. sz.mell '!N19-'15. sz.mell'!N19</f>
        <v>-4533</v>
      </c>
      <c r="O19" s="479">
        <f t="shared" si="2"/>
        <v>-54374</v>
      </c>
    </row>
    <row r="20" spans="1:15" s="480" customFormat="1" ht="13.5" customHeight="1">
      <c r="A20" s="476" t="s">
        <v>21</v>
      </c>
      <c r="B20" s="477" t="s">
        <v>297</v>
      </c>
      <c r="C20" s="500">
        <f>'15.b. sz.mell '!C20-'15. sz.mell'!C20</f>
        <v>0</v>
      </c>
      <c r="D20" s="500">
        <f>'15.b. sz.mell '!D20-'15. sz.mell'!D20</f>
        <v>0</v>
      </c>
      <c r="E20" s="500">
        <f>'15.b. sz.mell '!E20-'15. sz.mell'!E20</f>
        <v>0</v>
      </c>
      <c r="F20" s="500">
        <f>'15.b. sz.mell '!F20-'15. sz.mell'!F20</f>
        <v>0</v>
      </c>
      <c r="G20" s="500">
        <f>'15.b. sz.mell '!G20-'15. sz.mell'!G20</f>
        <v>0</v>
      </c>
      <c r="H20" s="500">
        <f>'15.b. sz.mell '!H20-'15. sz.mell'!H20</f>
        <v>0</v>
      </c>
      <c r="I20" s="500">
        <f>'15.b. sz.mell '!I20-'15. sz.mell'!I20</f>
        <v>0</v>
      </c>
      <c r="J20" s="500">
        <f>'15.b. sz.mell '!J20-'15. sz.mell'!J20</f>
        <v>0</v>
      </c>
      <c r="K20" s="500">
        <f>'15.b. sz.mell '!K20-'15. sz.mell'!K20</f>
        <v>0</v>
      </c>
      <c r="L20" s="500">
        <f>'15.b. sz.mell '!L20-'15. sz.mell'!L20</f>
        <v>0</v>
      </c>
      <c r="M20" s="500">
        <f>'15.b. sz.mell '!M20-'15. sz.mell'!M20</f>
        <v>0</v>
      </c>
      <c r="N20" s="500">
        <f>'15.b. sz.mell '!N20-'15. sz.mell'!N20</f>
        <v>0</v>
      </c>
      <c r="O20" s="479">
        <f>SUM(C20:N20)</f>
        <v>0</v>
      </c>
    </row>
    <row r="21" spans="1:15" s="480" customFormat="1" ht="13.5" customHeight="1">
      <c r="A21" s="476" t="s">
        <v>22</v>
      </c>
      <c r="B21" s="499" t="s">
        <v>37</v>
      </c>
      <c r="C21" s="500">
        <f>'15.b. sz.mell '!C21-'15. sz.mell'!C21</f>
        <v>0</v>
      </c>
      <c r="D21" s="500">
        <f>'15.b. sz.mell '!D21-'15. sz.mell'!D21</f>
        <v>0</v>
      </c>
      <c r="E21" s="500">
        <f>'15.b. sz.mell '!E21-'15. sz.mell'!E21</f>
        <v>0</v>
      </c>
      <c r="F21" s="500">
        <f>'15.b. sz.mell '!F21-'15. sz.mell'!F21</f>
        <v>0</v>
      </c>
      <c r="G21" s="500">
        <f>'15.b. sz.mell '!G21-'15. sz.mell'!G21</f>
        <v>0</v>
      </c>
      <c r="H21" s="500">
        <f>'15.b. sz.mell '!H21-'15. sz.mell'!H21</f>
        <v>0</v>
      </c>
      <c r="I21" s="500">
        <f>'15.b. sz.mell '!I21-'15. sz.mell'!I21</f>
        <v>0</v>
      </c>
      <c r="J21" s="500">
        <f>'15.b. sz.mell '!J21-'15. sz.mell'!J21</f>
        <v>0</v>
      </c>
      <c r="K21" s="500">
        <f>'15.b. sz.mell '!K21-'15. sz.mell'!K21</f>
        <v>0</v>
      </c>
      <c r="L21" s="500">
        <f>'15.b. sz.mell '!L21-'15. sz.mell'!L21</f>
        <v>0</v>
      </c>
      <c r="M21" s="500">
        <f>'15.b. sz.mell '!M21-'15. sz.mell'!M21</f>
        <v>0</v>
      </c>
      <c r="N21" s="500">
        <f>'15.b. sz.mell '!N21-'15. sz.mell'!N21</f>
        <v>0</v>
      </c>
      <c r="O21" s="479">
        <f t="shared" si="2"/>
        <v>0</v>
      </c>
    </row>
    <row r="22" spans="1:15" s="480" customFormat="1" ht="13.5" customHeight="1">
      <c r="A22" s="476" t="s">
        <v>23</v>
      </c>
      <c r="B22" s="499" t="s">
        <v>38</v>
      </c>
      <c r="C22" s="500">
        <f>'15.b. sz.mell '!C22-'15. sz.mell'!C22</f>
        <v>0</v>
      </c>
      <c r="D22" s="500">
        <f>'15.b. sz.mell '!D22-'15. sz.mell'!D22</f>
        <v>0</v>
      </c>
      <c r="E22" s="500">
        <f>'15.b. sz.mell '!E22-'15. sz.mell'!E22</f>
        <v>0</v>
      </c>
      <c r="F22" s="500">
        <f>'15.b. sz.mell '!F22-'15. sz.mell'!F22</f>
        <v>0</v>
      </c>
      <c r="G22" s="500">
        <f>'15.b. sz.mell '!G22-'15. sz.mell'!G22</f>
        <v>0</v>
      </c>
      <c r="H22" s="500">
        <f>'15.b. sz.mell '!H22-'15. sz.mell'!H22</f>
        <v>0</v>
      </c>
      <c r="I22" s="500">
        <f>'15.b. sz.mell '!I22-'15. sz.mell'!I22</f>
        <v>0</v>
      </c>
      <c r="J22" s="500">
        <f>'15.b. sz.mell '!J22-'15. sz.mell'!J22</f>
        <v>0</v>
      </c>
      <c r="K22" s="500">
        <f>'15.b. sz.mell '!K22-'15. sz.mell'!K22</f>
        <v>0</v>
      </c>
      <c r="L22" s="500">
        <f>'15.b. sz.mell '!L22-'15. sz.mell'!L22</f>
        <v>0</v>
      </c>
      <c r="M22" s="500">
        <f>'15.b. sz.mell '!M22-'15. sz.mell'!M22</f>
        <v>0</v>
      </c>
      <c r="N22" s="500">
        <f>'15.b. sz.mell '!N22-'15. sz.mell'!N22</f>
        <v>0</v>
      </c>
      <c r="O22" s="479">
        <f t="shared" si="2"/>
        <v>0</v>
      </c>
    </row>
    <row r="23" spans="1:15" s="480" customFormat="1" ht="13.5" customHeight="1">
      <c r="A23" s="476" t="s">
        <v>24</v>
      </c>
      <c r="B23" s="499" t="s">
        <v>189</v>
      </c>
      <c r="C23" s="500">
        <f>'15.b. sz.mell '!C23-'15. sz.mell'!C23</f>
        <v>0</v>
      </c>
      <c r="D23" s="500">
        <f>'15.b. sz.mell '!D23-'15. sz.mell'!D23</f>
        <v>0</v>
      </c>
      <c r="E23" s="500">
        <f>'15.b. sz.mell '!E23-'15. sz.mell'!E23</f>
        <v>-697</v>
      </c>
      <c r="F23" s="500">
        <f>'15.b. sz.mell '!F23-'15. sz.mell'!F23</f>
        <v>0</v>
      </c>
      <c r="G23" s="500">
        <f>'15.b. sz.mell '!G23-'15. sz.mell'!G23</f>
        <v>0</v>
      </c>
      <c r="H23" s="500">
        <f>'15.b. sz.mell '!H23-'15. sz.mell'!H23</f>
        <v>-697</v>
      </c>
      <c r="I23" s="500">
        <f>'15.b. sz.mell '!I23-'15. sz.mell'!I23</f>
        <v>0</v>
      </c>
      <c r="J23" s="500">
        <f>'15.b. sz.mell '!J23-'15. sz.mell'!J23</f>
        <v>0</v>
      </c>
      <c r="K23" s="500">
        <f>'15.b. sz.mell '!K23-'15. sz.mell'!K23</f>
        <v>-697</v>
      </c>
      <c r="L23" s="500">
        <f>'15.b. sz.mell '!L23-'15. sz.mell'!L23</f>
        <v>0</v>
      </c>
      <c r="M23" s="500">
        <f>'15.b. sz.mell '!M23-'15. sz.mell'!M23</f>
        <v>0</v>
      </c>
      <c r="N23" s="500">
        <f>'15.b. sz.mell '!N23-'15. sz.mell'!N23</f>
        <v>-698</v>
      </c>
      <c r="O23" s="479">
        <f t="shared" si="2"/>
        <v>-2789</v>
      </c>
    </row>
    <row r="24" spans="1:15" s="480" customFormat="1" ht="13.5" customHeight="1">
      <c r="A24" s="476" t="s">
        <v>25</v>
      </c>
      <c r="B24" s="499" t="s">
        <v>169</v>
      </c>
      <c r="C24" s="500">
        <f>'15.b. sz.mell '!C24-'15. sz.mell'!C24</f>
        <v>0</v>
      </c>
      <c r="D24" s="500">
        <f>'15.b. sz.mell '!D24-'15. sz.mell'!D24</f>
        <v>0</v>
      </c>
      <c r="E24" s="500">
        <f>'15.b. sz.mell '!E24-'15. sz.mell'!E24</f>
        <v>-1555</v>
      </c>
      <c r="F24" s="500">
        <f>'15.b. sz.mell '!F24-'15. sz.mell'!F24</f>
        <v>0</v>
      </c>
      <c r="G24" s="500">
        <f>'15.b. sz.mell '!G24-'15. sz.mell'!G24</f>
        <v>0</v>
      </c>
      <c r="H24" s="500">
        <f>'15.b. sz.mell '!H24-'15. sz.mell'!H24</f>
        <v>-1556</v>
      </c>
      <c r="I24" s="500">
        <f>'15.b. sz.mell '!I24-'15. sz.mell'!I24</f>
        <v>0</v>
      </c>
      <c r="J24" s="500">
        <f>'15.b. sz.mell '!J24-'15. sz.mell'!J24</f>
        <v>0</v>
      </c>
      <c r="K24" s="500">
        <f>'15.b. sz.mell '!K24-'15. sz.mell'!K24</f>
        <v>-1556</v>
      </c>
      <c r="L24" s="500">
        <f>'15.b. sz.mell '!L24-'15. sz.mell'!L24</f>
        <v>0</v>
      </c>
      <c r="M24" s="500">
        <f>'15.b. sz.mell '!M24-'15. sz.mell'!M24</f>
        <v>0</v>
      </c>
      <c r="N24" s="500">
        <f>'15.b. sz.mell '!N24-'15. sz.mell'!N24</f>
        <v>-1556</v>
      </c>
      <c r="O24" s="479">
        <f t="shared" si="2"/>
        <v>-6223</v>
      </c>
    </row>
    <row r="25" spans="1:15" s="480" customFormat="1" ht="13.5" customHeight="1" thickBot="1">
      <c r="A25" s="476" t="s">
        <v>26</v>
      </c>
      <c r="B25" s="499" t="s">
        <v>76</v>
      </c>
      <c r="C25" s="500">
        <f>'15.b. sz.mell '!C25-'15. sz.mell'!C25</f>
        <v>0</v>
      </c>
      <c r="D25" s="500">
        <f>'15.b. sz.mell '!D25-'15. sz.mell'!D25</f>
        <v>0</v>
      </c>
      <c r="E25" s="500">
        <f>'15.b. sz.mell '!E25-'15. sz.mell'!E25</f>
        <v>0</v>
      </c>
      <c r="F25" s="500">
        <f>'15.b. sz.mell '!F25-'15. sz.mell'!F25</f>
        <v>-707</v>
      </c>
      <c r="G25" s="500">
        <f>'15.b. sz.mell '!G25-'15. sz.mell'!G25</f>
        <v>0</v>
      </c>
      <c r="H25" s="500">
        <f>'15.b. sz.mell '!H25-'15. sz.mell'!H25</f>
        <v>0</v>
      </c>
      <c r="I25" s="500">
        <f>'15.b. sz.mell '!I25-'15. sz.mell'!I25</f>
        <v>-707</v>
      </c>
      <c r="J25" s="500">
        <f>'15.b. sz.mell '!J25-'15. sz.mell'!J25</f>
        <v>0</v>
      </c>
      <c r="K25" s="500">
        <f>'15.b. sz.mell '!K25-'15. sz.mell'!K25</f>
        <v>0</v>
      </c>
      <c r="L25" s="500">
        <f>'15.b. sz.mell '!L25-'15. sz.mell'!L25</f>
        <v>-707</v>
      </c>
      <c r="M25" s="500">
        <f>'15.b. sz.mell '!M25-'15. sz.mell'!M25</f>
        <v>0</v>
      </c>
      <c r="N25" s="500">
        <f>'15.b. sz.mell '!N25-'15. sz.mell'!N25</f>
        <v>-706</v>
      </c>
      <c r="O25" s="479">
        <f t="shared" si="2"/>
        <v>-2827</v>
      </c>
    </row>
    <row r="26" spans="1:15" s="471" customFormat="1" ht="15.75" customHeight="1" thickBot="1">
      <c r="A26" s="490" t="s">
        <v>27</v>
      </c>
      <c r="B26" s="220" t="s">
        <v>245</v>
      </c>
      <c r="C26" s="487">
        <f aca="true" t="shared" si="3" ref="C26:N26">SUM(C15:C25)</f>
        <v>-16756</v>
      </c>
      <c r="D26" s="487">
        <f t="shared" si="3"/>
        <v>-17136</v>
      </c>
      <c r="E26" s="487">
        <f t="shared" si="3"/>
        <v>-19108</v>
      </c>
      <c r="F26" s="487">
        <f t="shared" si="3"/>
        <v>-17588</v>
      </c>
      <c r="G26" s="487">
        <f t="shared" si="3"/>
        <v>-16751</v>
      </c>
      <c r="H26" s="487">
        <f t="shared" si="3"/>
        <v>-19054</v>
      </c>
      <c r="I26" s="487">
        <f t="shared" si="3"/>
        <v>-17458</v>
      </c>
      <c r="J26" s="487">
        <f t="shared" si="3"/>
        <v>-16751</v>
      </c>
      <c r="K26" s="487">
        <f t="shared" si="3"/>
        <v>-19004</v>
      </c>
      <c r="L26" s="487">
        <f t="shared" si="3"/>
        <v>-17458</v>
      </c>
      <c r="M26" s="487">
        <f t="shared" si="3"/>
        <v>-16781</v>
      </c>
      <c r="N26" s="487">
        <f t="shared" si="3"/>
        <v>-19866</v>
      </c>
      <c r="O26" s="488">
        <f t="shared" si="2"/>
        <v>-213711</v>
      </c>
    </row>
    <row r="27" spans="1:15" ht="16.5" thickBot="1">
      <c r="A27" s="491" t="s">
        <v>28</v>
      </c>
      <c r="B27" s="223" t="s">
        <v>247</v>
      </c>
      <c r="C27" s="492">
        <f aca="true" t="shared" si="4" ref="C27:O27">C13-C26</f>
        <v>-1227</v>
      </c>
      <c r="D27" s="492">
        <f t="shared" si="4"/>
        <v>-4556</v>
      </c>
      <c r="E27" s="492">
        <f t="shared" si="4"/>
        <v>-913</v>
      </c>
      <c r="F27" s="492">
        <f t="shared" si="4"/>
        <v>-8890</v>
      </c>
      <c r="G27" s="492">
        <f t="shared" si="4"/>
        <v>-7704</v>
      </c>
      <c r="H27" s="492">
        <f t="shared" si="4"/>
        <v>-4215</v>
      </c>
      <c r="I27" s="492">
        <f t="shared" si="4"/>
        <v>-2322</v>
      </c>
      <c r="J27" s="492">
        <f t="shared" si="4"/>
        <v>-1141</v>
      </c>
      <c r="K27" s="492">
        <f t="shared" si="4"/>
        <v>-7657</v>
      </c>
      <c r="L27" s="492">
        <f t="shared" si="4"/>
        <v>-5724</v>
      </c>
      <c r="M27" s="492">
        <f t="shared" si="4"/>
        <v>-4416</v>
      </c>
      <c r="N27" s="492">
        <f t="shared" si="4"/>
        <v>-2518</v>
      </c>
      <c r="O27" s="493">
        <f t="shared" si="4"/>
        <v>-51283</v>
      </c>
    </row>
    <row r="28" spans="1:14" ht="15.75">
      <c r="A28" s="495"/>
      <c r="B28" s="469"/>
      <c r="C28" s="469"/>
      <c r="D28" s="469"/>
      <c r="E28" s="469"/>
      <c r="F28" s="469"/>
      <c r="G28" s="469"/>
      <c r="H28" s="469"/>
      <c r="I28" s="469"/>
      <c r="J28" s="469"/>
      <c r="K28" s="469"/>
      <c r="L28" s="469"/>
      <c r="M28" s="469"/>
      <c r="N28" s="469"/>
    </row>
    <row r="29" spans="2:14" ht="15.75">
      <c r="B29" s="505" t="s">
        <v>250</v>
      </c>
      <c r="C29" s="505"/>
      <c r="D29" s="505"/>
      <c r="E29" s="469"/>
      <c r="F29" s="469"/>
      <c r="G29" s="469"/>
      <c r="H29" s="469"/>
      <c r="I29" s="469"/>
      <c r="J29" s="469"/>
      <c r="K29" s="469"/>
      <c r="L29" s="469"/>
      <c r="M29" s="469"/>
      <c r="N29" s="469"/>
    </row>
    <row r="31" ht="15.75">
      <c r="B31" s="506"/>
    </row>
  </sheetData>
  <sheetProtection sheet="1" objects="1" scenarios="1"/>
  <mergeCells count="2">
    <mergeCell ref="C2:O2"/>
    <mergeCell ref="C14:O14"/>
  </mergeCells>
  <printOptions horizontalCentered="1"/>
  <pageMargins left="0.7874015748031497" right="0.7874015748031497" top="1.3385826771653544" bottom="0.984251968503937" header="0.7874015748031497" footer="0.7874015748031497"/>
  <pageSetup horizontalDpi="600" verticalDpi="600" orientation="landscape" paperSize="9" scale="90" r:id="rId1"/>
  <headerFooter alignWithMargins="0">
    <oddHeader>&amp;C&amp;"Times New Roman CE,Félkövér"&amp;11Előirányzat-felhasználási ütemterv
 terv-tényadatok különbsége    
2010. évi&amp;R&amp;"Times New Roman CE,Félkövér dőlt"&amp;12 15/c. sz. melléklet&amp;"Times New Roman CE,Normál"&amp;10
&amp;"Times New Roman CE,Félkövér dőlt"Ezer forintban !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R29" sqref="R29"/>
    </sheetView>
  </sheetViews>
  <sheetFormatPr defaultColWidth="9.00390625" defaultRowHeight="12.75"/>
  <cols>
    <col min="1" max="1" width="5.875" style="469" customWidth="1"/>
    <col min="2" max="2" width="25.875" style="494" customWidth="1"/>
    <col min="3" max="14" width="8.875" style="494" customWidth="1"/>
    <col min="15" max="15" width="12.125" style="469" customWidth="1"/>
    <col min="16" max="16384" width="9.375" style="494" customWidth="1"/>
  </cols>
  <sheetData>
    <row r="1" spans="1:15" s="469" customFormat="1" ht="30" customHeight="1" thickBot="1">
      <c r="A1" s="507" t="s">
        <v>1</v>
      </c>
      <c r="B1" s="508" t="s">
        <v>150</v>
      </c>
      <c r="C1" s="509" t="s">
        <v>137</v>
      </c>
      <c r="D1" s="510" t="s">
        <v>138</v>
      </c>
      <c r="E1" s="510" t="s">
        <v>139</v>
      </c>
      <c r="F1" s="510" t="s">
        <v>140</v>
      </c>
      <c r="G1" s="510" t="s">
        <v>141</v>
      </c>
      <c r="H1" s="510" t="s">
        <v>142</v>
      </c>
      <c r="I1" s="510" t="s">
        <v>143</v>
      </c>
      <c r="J1" s="510" t="s">
        <v>144</v>
      </c>
      <c r="K1" s="510" t="s">
        <v>145</v>
      </c>
      <c r="L1" s="510" t="s">
        <v>146</v>
      </c>
      <c r="M1" s="510" t="s">
        <v>147</v>
      </c>
      <c r="N1" s="511" t="s">
        <v>148</v>
      </c>
      <c r="O1" s="512" t="s">
        <v>43</v>
      </c>
    </row>
    <row r="2" spans="1:15" s="469" customFormat="1" ht="15.75">
      <c r="A2" s="554" t="s">
        <v>3</v>
      </c>
      <c r="B2" s="555" t="s">
        <v>151</v>
      </c>
      <c r="C2" s="556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557"/>
      <c r="O2" s="558">
        <f aca="true" t="shared" si="0" ref="O2:O10">SUM(C2:N2)</f>
        <v>0</v>
      </c>
    </row>
    <row r="3" spans="1:15" ht="15.75">
      <c r="A3" s="559" t="s">
        <v>4</v>
      </c>
      <c r="B3" s="560" t="s">
        <v>152</v>
      </c>
      <c r="C3" s="561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562"/>
      <c r="O3" s="563">
        <f t="shared" si="0"/>
        <v>0</v>
      </c>
    </row>
    <row r="4" spans="1:15" ht="15.75">
      <c r="A4" s="559" t="s">
        <v>5</v>
      </c>
      <c r="B4" s="560" t="s">
        <v>153</v>
      </c>
      <c r="C4" s="561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562"/>
      <c r="O4" s="563">
        <f t="shared" si="0"/>
        <v>0</v>
      </c>
    </row>
    <row r="5" spans="1:15" ht="15.75">
      <c r="A5" s="559" t="s">
        <v>6</v>
      </c>
      <c r="B5" s="560"/>
      <c r="C5" s="561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562"/>
      <c r="O5" s="563">
        <f t="shared" si="0"/>
        <v>0</v>
      </c>
    </row>
    <row r="6" spans="1:15" ht="15.75">
      <c r="A6" s="559" t="s">
        <v>7</v>
      </c>
      <c r="B6" s="560"/>
      <c r="C6" s="561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562"/>
      <c r="O6" s="563">
        <f t="shared" si="0"/>
        <v>0</v>
      </c>
    </row>
    <row r="7" spans="1:15" ht="15.75">
      <c r="A7" s="559" t="s">
        <v>8</v>
      </c>
      <c r="B7" s="560"/>
      <c r="C7" s="561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562"/>
      <c r="O7" s="563">
        <f t="shared" si="0"/>
        <v>0</v>
      </c>
    </row>
    <row r="8" spans="1:15" ht="15.75">
      <c r="A8" s="559" t="s">
        <v>9</v>
      </c>
      <c r="B8" s="560"/>
      <c r="C8" s="561"/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562"/>
      <c r="O8" s="563">
        <f t="shared" si="0"/>
        <v>0</v>
      </c>
    </row>
    <row r="9" spans="1:15" ht="15.75">
      <c r="A9" s="559" t="s">
        <v>10</v>
      </c>
      <c r="B9" s="560"/>
      <c r="C9" s="561"/>
      <c r="D9" s="478"/>
      <c r="E9" s="478"/>
      <c r="F9" s="478"/>
      <c r="G9" s="478"/>
      <c r="H9" s="478"/>
      <c r="I9" s="478"/>
      <c r="J9" s="478"/>
      <c r="K9" s="478"/>
      <c r="L9" s="478"/>
      <c r="M9" s="478"/>
      <c r="N9" s="562"/>
      <c r="O9" s="563">
        <f t="shared" si="0"/>
        <v>0</v>
      </c>
    </row>
    <row r="10" spans="1:15" ht="15.75">
      <c r="A10" s="559" t="s">
        <v>11</v>
      </c>
      <c r="B10" s="560"/>
      <c r="C10" s="561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562"/>
      <c r="O10" s="563">
        <f t="shared" si="0"/>
        <v>0</v>
      </c>
    </row>
    <row r="11" spans="1:15" ht="15.75">
      <c r="A11" s="564" t="s">
        <v>12</v>
      </c>
      <c r="B11" s="560"/>
      <c r="C11" s="561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562"/>
      <c r="O11" s="563">
        <f>SUM(C11:N11)</f>
        <v>0</v>
      </c>
    </row>
    <row r="12" spans="1:15" s="469" customFormat="1" ht="15.75">
      <c r="A12" s="564" t="s">
        <v>13</v>
      </c>
      <c r="B12" s="560"/>
      <c r="C12" s="561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562"/>
      <c r="O12" s="563">
        <f>SUM(C12:N12)</f>
        <v>0</v>
      </c>
    </row>
    <row r="13" spans="1:15" s="469" customFormat="1" ht="15.75">
      <c r="A13" s="564" t="s">
        <v>14</v>
      </c>
      <c r="B13" s="560"/>
      <c r="C13" s="561"/>
      <c r="D13" s="478"/>
      <c r="E13" s="478"/>
      <c r="F13" s="478"/>
      <c r="G13" s="478"/>
      <c r="H13" s="478"/>
      <c r="I13" s="478"/>
      <c r="J13" s="478"/>
      <c r="K13" s="478"/>
      <c r="L13" s="478"/>
      <c r="M13" s="478"/>
      <c r="N13" s="562"/>
      <c r="O13" s="563">
        <f>SUM(C13:N13)</f>
        <v>0</v>
      </c>
    </row>
    <row r="14" spans="1:15" ht="15.75">
      <c r="A14" s="564" t="s">
        <v>15</v>
      </c>
      <c r="B14" s="560"/>
      <c r="C14" s="561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562"/>
      <c r="O14" s="563">
        <f aca="true" t="shared" si="1" ref="O14:O26">SUM(C14:N14)</f>
        <v>0</v>
      </c>
    </row>
    <row r="15" spans="1:15" ht="15.75">
      <c r="A15" s="564" t="s">
        <v>16</v>
      </c>
      <c r="B15" s="560"/>
      <c r="C15" s="561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562"/>
      <c r="O15" s="563">
        <f t="shared" si="1"/>
        <v>0</v>
      </c>
    </row>
    <row r="16" spans="1:15" ht="15.75">
      <c r="A16" s="564" t="s">
        <v>17</v>
      </c>
      <c r="B16" s="560"/>
      <c r="C16" s="561"/>
      <c r="D16" s="478"/>
      <c r="E16" s="478"/>
      <c r="F16" s="478"/>
      <c r="G16" s="478"/>
      <c r="H16" s="478"/>
      <c r="I16" s="478"/>
      <c r="J16" s="478"/>
      <c r="K16" s="478"/>
      <c r="L16" s="478"/>
      <c r="M16" s="478"/>
      <c r="N16" s="562"/>
      <c r="O16" s="563">
        <f t="shared" si="1"/>
        <v>0</v>
      </c>
    </row>
    <row r="17" spans="1:15" ht="15.75">
      <c r="A17" s="564" t="s">
        <v>18</v>
      </c>
      <c r="B17" s="560"/>
      <c r="C17" s="561"/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562"/>
      <c r="O17" s="563">
        <f t="shared" si="1"/>
        <v>0</v>
      </c>
    </row>
    <row r="18" spans="1:15" ht="15.75">
      <c r="A18" s="564" t="s">
        <v>19</v>
      </c>
      <c r="B18" s="560"/>
      <c r="C18" s="561"/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N18" s="562"/>
      <c r="O18" s="563">
        <f t="shared" si="1"/>
        <v>0</v>
      </c>
    </row>
    <row r="19" spans="1:15" ht="15.75">
      <c r="A19" s="564" t="s">
        <v>20</v>
      </c>
      <c r="B19" s="560"/>
      <c r="C19" s="561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562"/>
      <c r="O19" s="563">
        <f t="shared" si="1"/>
        <v>0</v>
      </c>
    </row>
    <row r="20" spans="1:15" ht="15.75">
      <c r="A20" s="564" t="s">
        <v>21</v>
      </c>
      <c r="B20" s="560"/>
      <c r="C20" s="561"/>
      <c r="D20" s="478"/>
      <c r="E20" s="478"/>
      <c r="F20" s="478"/>
      <c r="G20" s="478"/>
      <c r="H20" s="478"/>
      <c r="I20" s="478"/>
      <c r="J20" s="478"/>
      <c r="K20" s="478"/>
      <c r="L20" s="478"/>
      <c r="M20" s="478"/>
      <c r="N20" s="562"/>
      <c r="O20" s="563">
        <f t="shared" si="1"/>
        <v>0</v>
      </c>
    </row>
    <row r="21" spans="1:15" ht="15.75">
      <c r="A21" s="564" t="s">
        <v>22</v>
      </c>
      <c r="B21" s="560"/>
      <c r="C21" s="561"/>
      <c r="D21" s="478"/>
      <c r="E21" s="478"/>
      <c r="F21" s="478"/>
      <c r="G21" s="478"/>
      <c r="H21" s="478"/>
      <c r="I21" s="478"/>
      <c r="J21" s="478"/>
      <c r="K21" s="478"/>
      <c r="L21" s="478"/>
      <c r="M21" s="478"/>
      <c r="N21" s="562"/>
      <c r="O21" s="563">
        <f t="shared" si="1"/>
        <v>0</v>
      </c>
    </row>
    <row r="22" spans="1:15" ht="15.75">
      <c r="A22" s="564" t="s">
        <v>23</v>
      </c>
      <c r="B22" s="560"/>
      <c r="C22" s="561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562"/>
      <c r="O22" s="563">
        <f t="shared" si="1"/>
        <v>0</v>
      </c>
    </row>
    <row r="23" spans="1:15" ht="15.75">
      <c r="A23" s="564" t="s">
        <v>24</v>
      </c>
      <c r="B23" s="560"/>
      <c r="C23" s="561"/>
      <c r="D23" s="478"/>
      <c r="E23" s="478"/>
      <c r="F23" s="478"/>
      <c r="G23" s="478"/>
      <c r="H23" s="478"/>
      <c r="I23" s="478"/>
      <c r="J23" s="478"/>
      <c r="K23" s="478"/>
      <c r="L23" s="478"/>
      <c r="M23" s="478"/>
      <c r="N23" s="562"/>
      <c r="O23" s="563">
        <f t="shared" si="1"/>
        <v>0</v>
      </c>
    </row>
    <row r="24" spans="1:15" ht="15.75">
      <c r="A24" s="564" t="s">
        <v>25</v>
      </c>
      <c r="B24" s="560"/>
      <c r="C24" s="561"/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562"/>
      <c r="O24" s="563">
        <f t="shared" si="1"/>
        <v>0</v>
      </c>
    </row>
    <row r="25" spans="1:15" ht="16.5" thickBot="1">
      <c r="A25" s="564" t="s">
        <v>26</v>
      </c>
      <c r="B25" s="565"/>
      <c r="C25" s="566"/>
      <c r="D25" s="485"/>
      <c r="E25" s="485"/>
      <c r="F25" s="485"/>
      <c r="G25" s="485"/>
      <c r="H25" s="485"/>
      <c r="I25" s="485"/>
      <c r="J25" s="485"/>
      <c r="K25" s="485"/>
      <c r="L25" s="485"/>
      <c r="M25" s="485"/>
      <c r="N25" s="567"/>
      <c r="O25" s="568">
        <f t="shared" si="1"/>
        <v>0</v>
      </c>
    </row>
    <row r="26" spans="1:15" s="469" customFormat="1" ht="16.5" thickBot="1">
      <c r="A26" s="569" t="s">
        <v>27</v>
      </c>
      <c r="B26" s="570" t="s">
        <v>43</v>
      </c>
      <c r="C26" s="571">
        <f>SUM(C2:C25)</f>
        <v>0</v>
      </c>
      <c r="D26" s="487">
        <f aca="true" t="shared" si="2" ref="D26:N26">SUM(D2:D25)</f>
        <v>0</v>
      </c>
      <c r="E26" s="487">
        <f t="shared" si="2"/>
        <v>0</v>
      </c>
      <c r="F26" s="487">
        <f t="shared" si="2"/>
        <v>0</v>
      </c>
      <c r="G26" s="487">
        <f t="shared" si="2"/>
        <v>0</v>
      </c>
      <c r="H26" s="487">
        <f t="shared" si="2"/>
        <v>0</v>
      </c>
      <c r="I26" s="487">
        <f t="shared" si="2"/>
        <v>0</v>
      </c>
      <c r="J26" s="487">
        <f t="shared" si="2"/>
        <v>0</v>
      </c>
      <c r="K26" s="487">
        <f t="shared" si="2"/>
        <v>0</v>
      </c>
      <c r="L26" s="487">
        <f t="shared" si="2"/>
        <v>0</v>
      </c>
      <c r="M26" s="487">
        <f t="shared" si="2"/>
        <v>0</v>
      </c>
      <c r="N26" s="572">
        <f t="shared" si="2"/>
        <v>0</v>
      </c>
      <c r="O26" s="573">
        <f t="shared" si="1"/>
        <v>0</v>
      </c>
    </row>
    <row r="27" spans="1:15" ht="15.75">
      <c r="A27" s="495"/>
      <c r="B27" s="513"/>
      <c r="C27" s="513"/>
      <c r="D27" s="513"/>
      <c r="E27" s="513"/>
      <c r="F27" s="513"/>
      <c r="G27" s="513"/>
      <c r="H27" s="513"/>
      <c r="I27" s="513"/>
      <c r="J27" s="513"/>
      <c r="K27" s="513"/>
      <c r="L27" s="513"/>
      <c r="M27" s="513"/>
      <c r="N27" s="513"/>
      <c r="O27" s="495"/>
    </row>
    <row r="28" ht="15.75">
      <c r="A28" s="495"/>
    </row>
  </sheetData>
  <sheetProtection sheet="1" objects="1" scenarios="1"/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CE,Félkövér"&amp;12Pénzellátási terv
2010. évre&amp;R&amp;"Times New Roman CE,Félkövér dőlt"&amp;12 &amp;11 16.sz. melléklet&amp;"Times New Roman CE,Normál"&amp;10
&amp;"Times New Roman CE,Félkövér dőlt"Ezer forintban !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5.50390625" style="298" customWidth="1"/>
    <col min="2" max="2" width="33.125" style="298" customWidth="1"/>
    <col min="3" max="3" width="12.375" style="298" customWidth="1"/>
    <col min="4" max="4" width="11.50390625" style="298" customWidth="1"/>
    <col min="5" max="5" width="11.375" style="298" customWidth="1"/>
    <col min="6" max="6" width="11.00390625" style="298" customWidth="1"/>
    <col min="7" max="7" width="14.375" style="298" customWidth="1"/>
    <col min="8" max="16384" width="9.375" style="298" customWidth="1"/>
  </cols>
  <sheetData>
    <row r="2" spans="1:7" s="516" customFormat="1" ht="27" customHeight="1">
      <c r="A2" s="514" t="s">
        <v>154</v>
      </c>
      <c r="B2" s="515"/>
      <c r="C2" s="861" t="s">
        <v>688</v>
      </c>
      <c r="D2" s="861"/>
      <c r="E2" s="861"/>
      <c r="F2" s="861"/>
      <c r="G2" s="861"/>
    </row>
    <row r="3" s="516" customFormat="1" ht="15.75"/>
    <row r="4" spans="1:7" s="516" customFormat="1" ht="24.75" customHeight="1">
      <c r="A4" s="514" t="s">
        <v>155</v>
      </c>
      <c r="B4" s="515"/>
      <c r="C4" s="861" t="s">
        <v>689</v>
      </c>
      <c r="D4" s="861"/>
      <c r="E4" s="861"/>
      <c r="F4" s="861"/>
      <c r="G4" s="515"/>
    </row>
    <row r="5" s="517" customFormat="1" ht="12.75"/>
    <row r="6" s="714" customFormat="1" ht="15" customHeight="1">
      <c r="A6" s="713" t="s">
        <v>690</v>
      </c>
    </row>
    <row r="7" s="714" customFormat="1" ht="15" customHeight="1" thickBot="1">
      <c r="A7" s="713" t="s">
        <v>691</v>
      </c>
    </row>
    <row r="8" spans="1:7" s="404" customFormat="1" ht="42" customHeight="1" thickBot="1">
      <c r="A8" s="401" t="s">
        <v>1</v>
      </c>
      <c r="B8" s="402" t="s">
        <v>156</v>
      </c>
      <c r="C8" s="402" t="s">
        <v>630</v>
      </c>
      <c r="D8" s="402" t="s">
        <v>383</v>
      </c>
      <c r="E8" s="402" t="s">
        <v>384</v>
      </c>
      <c r="F8" s="402" t="s">
        <v>631</v>
      </c>
      <c r="G8" s="403" t="s">
        <v>43</v>
      </c>
    </row>
    <row r="9" spans="1:7" ht="24" customHeight="1">
      <c r="A9" s="518" t="s">
        <v>3</v>
      </c>
      <c r="B9" s="519" t="s">
        <v>157</v>
      </c>
      <c r="C9" s="520"/>
      <c r="D9" s="520"/>
      <c r="E9" s="520"/>
      <c r="F9" s="520"/>
      <c r="G9" s="757">
        <f>SUM(C9:F9)</f>
        <v>0</v>
      </c>
    </row>
    <row r="10" spans="1:7" ht="24" customHeight="1">
      <c r="A10" s="521" t="s">
        <v>4</v>
      </c>
      <c r="B10" s="522" t="s">
        <v>158</v>
      </c>
      <c r="C10" s="523"/>
      <c r="D10" s="523"/>
      <c r="E10" s="523"/>
      <c r="F10" s="523"/>
      <c r="G10" s="758">
        <f aca="true" t="shared" si="0" ref="G10:G15">SUM(C10:F10)</f>
        <v>0</v>
      </c>
    </row>
    <row r="11" spans="1:7" ht="24" customHeight="1">
      <c r="A11" s="521" t="s">
        <v>5</v>
      </c>
      <c r="B11" s="522" t="s">
        <v>159</v>
      </c>
      <c r="C11" s="523"/>
      <c r="D11" s="523"/>
      <c r="E11" s="523"/>
      <c r="F11" s="523"/>
      <c r="G11" s="758">
        <f t="shared" si="0"/>
        <v>0</v>
      </c>
    </row>
    <row r="12" spans="1:7" ht="24" customHeight="1">
      <c r="A12" s="521" t="s">
        <v>6</v>
      </c>
      <c r="B12" s="522" t="s">
        <v>160</v>
      </c>
      <c r="C12" s="523"/>
      <c r="D12" s="523"/>
      <c r="E12" s="523"/>
      <c r="F12" s="523"/>
      <c r="G12" s="758">
        <f t="shared" si="0"/>
        <v>0</v>
      </c>
    </row>
    <row r="13" spans="1:7" ht="24" customHeight="1">
      <c r="A13" s="521" t="s">
        <v>7</v>
      </c>
      <c r="B13" s="522" t="s">
        <v>161</v>
      </c>
      <c r="C13" s="523"/>
      <c r="D13" s="523"/>
      <c r="E13" s="523"/>
      <c r="F13" s="523">
        <v>1500000</v>
      </c>
      <c r="G13" s="758">
        <f t="shared" si="0"/>
        <v>1500000</v>
      </c>
    </row>
    <row r="14" spans="1:7" ht="24" customHeight="1" thickBot="1">
      <c r="A14" s="524" t="s">
        <v>8</v>
      </c>
      <c r="B14" s="525" t="s">
        <v>162</v>
      </c>
      <c r="C14" s="526"/>
      <c r="D14" s="526">
        <v>24223277</v>
      </c>
      <c r="E14" s="526"/>
      <c r="F14" s="526"/>
      <c r="G14" s="759">
        <f t="shared" si="0"/>
        <v>24223277</v>
      </c>
    </row>
    <row r="15" spans="1:7" s="530" customFormat="1" ht="24" customHeight="1" thickBot="1">
      <c r="A15" s="527" t="s">
        <v>9</v>
      </c>
      <c r="B15" s="225" t="s">
        <v>43</v>
      </c>
      <c r="C15" s="528">
        <f>SUM(C9:C14)</f>
        <v>0</v>
      </c>
      <c r="D15" s="528">
        <f>SUM(D9:D14)</f>
        <v>24223277</v>
      </c>
      <c r="E15" s="528"/>
      <c r="F15" s="528">
        <f>SUM(F9:F14)</f>
        <v>1500000</v>
      </c>
      <c r="G15" s="529">
        <f t="shared" si="0"/>
        <v>25723277</v>
      </c>
    </row>
    <row r="16" s="517" customFormat="1" ht="12.75"/>
    <row r="17" s="517" customFormat="1" ht="12.75"/>
    <row r="18" s="517" customFormat="1" ht="12.75"/>
    <row r="19" s="517" customFormat="1" ht="15.75">
      <c r="A19" s="516"/>
    </row>
    <row r="20" s="517" customFormat="1" ht="12.75"/>
    <row r="23" spans="3:6" ht="13.5">
      <c r="C23" s="531"/>
      <c r="D23" s="532"/>
      <c r="E23" s="532"/>
      <c r="F23" s="531"/>
    </row>
    <row r="24" spans="3:6" ht="13.5">
      <c r="C24" s="768"/>
      <c r="D24" s="769"/>
      <c r="E24" s="769"/>
      <c r="F24" s="768"/>
    </row>
    <row r="25" spans="3:6" ht="13.5">
      <c r="C25" s="768"/>
      <c r="D25" s="769"/>
      <c r="E25" s="769"/>
      <c r="F25" s="768"/>
    </row>
    <row r="26" spans="1:7" ht="13.5" customHeight="1">
      <c r="A26" s="864" t="s">
        <v>695</v>
      </c>
      <c r="B26" s="864"/>
      <c r="C26" s="864"/>
      <c r="D26" s="864"/>
      <c r="E26" s="864"/>
      <c r="F26" s="864"/>
      <c r="G26" s="864"/>
    </row>
    <row r="27" spans="3:6" ht="13.5">
      <c r="C27" s="768" t="s">
        <v>696</v>
      </c>
      <c r="D27" s="769"/>
      <c r="E27" s="769"/>
      <c r="F27" s="768"/>
    </row>
    <row r="28" spans="3:6" ht="13.5">
      <c r="C28" s="768"/>
      <c r="D28" s="769"/>
      <c r="E28" s="769"/>
      <c r="F28" s="768"/>
    </row>
    <row r="29" spans="1:7" ht="13.5" customHeight="1">
      <c r="A29" s="864" t="s">
        <v>632</v>
      </c>
      <c r="B29" s="864"/>
      <c r="C29" s="864"/>
      <c r="D29" s="864"/>
      <c r="E29" s="864"/>
      <c r="F29" s="864"/>
      <c r="G29" s="864"/>
    </row>
    <row r="31" ht="13.5" thickBot="1"/>
    <row r="32" spans="1:7" ht="51.75" customHeight="1" thickBot="1">
      <c r="A32" s="762" t="s">
        <v>112</v>
      </c>
      <c r="B32" s="763" t="s">
        <v>595</v>
      </c>
      <c r="C32" s="862" t="s">
        <v>596</v>
      </c>
      <c r="D32" s="862"/>
      <c r="E32" s="862"/>
      <c r="F32" s="862"/>
      <c r="G32" s="764" t="s">
        <v>597</v>
      </c>
    </row>
    <row r="33" spans="1:7" ht="12.75">
      <c r="A33" s="765"/>
      <c r="B33" s="766"/>
      <c r="C33" s="863"/>
      <c r="D33" s="863"/>
      <c r="E33" s="863"/>
      <c r="F33" s="863"/>
      <c r="G33" s="767"/>
    </row>
    <row r="34" spans="1:7" ht="12.75">
      <c r="A34" s="723"/>
      <c r="B34" s="715"/>
      <c r="C34" s="823"/>
      <c r="D34" s="823"/>
      <c r="E34" s="823"/>
      <c r="F34" s="823"/>
      <c r="G34" s="760"/>
    </row>
    <row r="35" spans="1:7" ht="12.75">
      <c r="A35" s="723"/>
      <c r="B35" s="715"/>
      <c r="C35" s="823"/>
      <c r="D35" s="823"/>
      <c r="E35" s="823"/>
      <c r="F35" s="823"/>
      <c r="G35" s="760"/>
    </row>
    <row r="36" spans="1:7" ht="12.75">
      <c r="A36" s="723"/>
      <c r="B36" s="715"/>
      <c r="C36" s="823"/>
      <c r="D36" s="823"/>
      <c r="E36" s="823"/>
      <c r="F36" s="823"/>
      <c r="G36" s="760"/>
    </row>
    <row r="37" spans="1:7" ht="13.5" thickBot="1">
      <c r="A37" s="724"/>
      <c r="B37" s="725"/>
      <c r="C37" s="860"/>
      <c r="D37" s="860"/>
      <c r="E37" s="860"/>
      <c r="F37" s="860"/>
      <c r="G37" s="761"/>
    </row>
  </sheetData>
  <sheetProtection/>
  <mergeCells count="10">
    <mergeCell ref="C4:F4"/>
    <mergeCell ref="C2:G2"/>
    <mergeCell ref="C32:F32"/>
    <mergeCell ref="C33:F33"/>
    <mergeCell ref="A29:G29"/>
    <mergeCell ref="A26:G26"/>
    <mergeCell ref="C34:F34"/>
    <mergeCell ref="C35:F35"/>
    <mergeCell ref="C36:F36"/>
    <mergeCell ref="C37:F37"/>
  </mergeCells>
  <printOptions horizontalCentered="1"/>
  <pageMargins left="0.7874015748031497" right="0.7874015748031497" top="1.7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 dőlt"&amp;12 17.sz. melléklet a ........./2010. (.....) sz. rendelethez
Adatszolgáltatás 
az elismert tartozásállományról
&amp;"Times New Roman CE,Normál"&amp;10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3">
      <selection activeCell="B3" sqref="B3"/>
    </sheetView>
  </sheetViews>
  <sheetFormatPr defaultColWidth="9.00390625" defaultRowHeight="12.75"/>
  <cols>
    <col min="1" max="1" width="6.875" style="282" customWidth="1"/>
    <col min="2" max="2" width="35.50390625" style="283" customWidth="1"/>
    <col min="3" max="5" width="10.875" style="282" customWidth="1"/>
    <col min="6" max="6" width="35.625" style="282" customWidth="1"/>
    <col min="7" max="9" width="10.875" style="282" customWidth="1"/>
    <col min="10" max="16384" width="9.375" style="282" customWidth="1"/>
  </cols>
  <sheetData>
    <row r="1" spans="2:9" ht="39.75" customHeight="1">
      <c r="B1" s="280" t="s">
        <v>503</v>
      </c>
      <c r="C1" s="281"/>
      <c r="D1" s="281"/>
      <c r="E1" s="281"/>
      <c r="F1" s="281"/>
      <c r="G1" s="281"/>
      <c r="H1" s="281"/>
      <c r="I1" s="281"/>
    </row>
    <row r="2" ht="14.25" thickBot="1">
      <c r="I2" s="284" t="s">
        <v>88</v>
      </c>
    </row>
    <row r="3" spans="1:9" ht="24" customHeight="1" thickBot="1">
      <c r="A3" s="783" t="s">
        <v>112</v>
      </c>
      <c r="B3" s="285" t="s">
        <v>54</v>
      </c>
      <c r="C3" s="286"/>
      <c r="D3" s="286"/>
      <c r="E3" s="286"/>
      <c r="F3" s="285" t="s">
        <v>69</v>
      </c>
      <c r="G3" s="286"/>
      <c r="H3" s="286"/>
      <c r="I3" s="287"/>
    </row>
    <row r="4" spans="1:10" s="290" customFormat="1" ht="35.25" customHeight="1" thickBot="1">
      <c r="A4" s="784"/>
      <c r="B4" s="288" t="s">
        <v>89</v>
      </c>
      <c r="C4" s="289" t="s">
        <v>699</v>
      </c>
      <c r="D4" s="289" t="s">
        <v>700</v>
      </c>
      <c r="E4" s="289" t="s">
        <v>715</v>
      </c>
      <c r="F4" s="288" t="s">
        <v>89</v>
      </c>
      <c r="G4" s="289" t="s">
        <v>699</v>
      </c>
      <c r="H4" s="289" t="s">
        <v>700</v>
      </c>
      <c r="I4" s="643" t="s">
        <v>712</v>
      </c>
      <c r="J4" s="644"/>
    </row>
    <row r="5" spans="1:9" s="290" customFormat="1" ht="12" customHeight="1" thickBot="1">
      <c r="A5" s="601">
        <v>1</v>
      </c>
      <c r="B5" s="602">
        <v>2</v>
      </c>
      <c r="C5" s="603">
        <v>3</v>
      </c>
      <c r="D5" s="603">
        <v>4</v>
      </c>
      <c r="E5" s="603">
        <v>5</v>
      </c>
      <c r="F5" s="602">
        <v>6</v>
      </c>
      <c r="G5" s="603">
        <v>7</v>
      </c>
      <c r="H5" s="603">
        <v>8</v>
      </c>
      <c r="I5" s="604">
        <v>9</v>
      </c>
    </row>
    <row r="6" spans="1:9" ht="12.75" customHeight="1">
      <c r="A6" s="589" t="s">
        <v>3</v>
      </c>
      <c r="B6" s="575" t="s">
        <v>626</v>
      </c>
      <c r="C6" s="174"/>
      <c r="D6" s="174"/>
      <c r="E6" s="174"/>
      <c r="F6" s="575" t="s">
        <v>172</v>
      </c>
      <c r="G6" s="174"/>
      <c r="H6" s="174">
        <v>24803</v>
      </c>
      <c r="I6" s="133">
        <v>24803</v>
      </c>
    </row>
    <row r="7" spans="1:9" ht="12.75" customHeight="1">
      <c r="A7" s="590" t="s">
        <v>4</v>
      </c>
      <c r="B7" s="292" t="s">
        <v>504</v>
      </c>
      <c r="C7" s="176">
        <v>450</v>
      </c>
      <c r="D7" s="176"/>
      <c r="E7" s="176">
        <v>450</v>
      </c>
      <c r="F7" s="292" t="s">
        <v>203</v>
      </c>
      <c r="G7" s="176">
        <v>2827</v>
      </c>
      <c r="H7" s="176">
        <v>-1137</v>
      </c>
      <c r="I7" s="119">
        <v>1690</v>
      </c>
    </row>
    <row r="8" spans="1:9" ht="12.75" customHeight="1">
      <c r="A8" s="590" t="s">
        <v>5</v>
      </c>
      <c r="B8" s="292" t="s">
        <v>443</v>
      </c>
      <c r="C8" s="176"/>
      <c r="D8" s="176"/>
      <c r="E8" s="176"/>
      <c r="F8" s="292" t="s">
        <v>267</v>
      </c>
      <c r="G8" s="176"/>
      <c r="H8" s="176"/>
      <c r="I8" s="119"/>
    </row>
    <row r="9" spans="1:9" ht="12.75" customHeight="1">
      <c r="A9" s="590" t="s">
        <v>6</v>
      </c>
      <c r="B9" s="292" t="s">
        <v>202</v>
      </c>
      <c r="C9" s="176"/>
      <c r="D9" s="176"/>
      <c r="E9" s="176"/>
      <c r="F9" s="292" t="s">
        <v>173</v>
      </c>
      <c r="G9" s="176"/>
      <c r="H9" s="176"/>
      <c r="I9" s="119"/>
    </row>
    <row r="10" spans="1:9" ht="12.75" customHeight="1">
      <c r="A10" s="590" t="s">
        <v>7</v>
      </c>
      <c r="B10" s="292" t="s">
        <v>67</v>
      </c>
      <c r="C10" s="176"/>
      <c r="D10" s="176"/>
      <c r="E10" s="176"/>
      <c r="F10" s="292" t="s">
        <v>505</v>
      </c>
      <c r="G10" s="176"/>
      <c r="H10" s="176"/>
      <c r="I10" s="119"/>
    </row>
    <row r="11" spans="1:9" ht="12.75" customHeight="1">
      <c r="A11" s="590" t="s">
        <v>8</v>
      </c>
      <c r="B11" s="292" t="s">
        <v>390</v>
      </c>
      <c r="C11" s="176"/>
      <c r="D11" s="176">
        <v>23192</v>
      </c>
      <c r="E11" s="291">
        <v>23192</v>
      </c>
      <c r="F11" s="292" t="s">
        <v>38</v>
      </c>
      <c r="G11" s="176"/>
      <c r="H11" s="176"/>
      <c r="I11" s="119"/>
    </row>
    <row r="12" spans="1:9" ht="12.75" customHeight="1">
      <c r="A12" s="590" t="s">
        <v>9</v>
      </c>
      <c r="B12" s="292" t="s">
        <v>627</v>
      </c>
      <c r="C12" s="176"/>
      <c r="D12" s="176"/>
      <c r="E12" s="176"/>
      <c r="F12" s="292" t="s">
        <v>439</v>
      </c>
      <c r="G12" s="176"/>
      <c r="H12" s="176">
        <v>22743</v>
      </c>
      <c r="I12" s="119">
        <v>22743</v>
      </c>
    </row>
    <row r="13" spans="1:9" ht="12.75" customHeight="1">
      <c r="A13" s="590" t="s">
        <v>10</v>
      </c>
      <c r="B13" s="292" t="s">
        <v>277</v>
      </c>
      <c r="C13" s="176">
        <v>4023</v>
      </c>
      <c r="D13" s="176"/>
      <c r="E13" s="176">
        <v>4023</v>
      </c>
      <c r="F13" s="578" t="s">
        <v>312</v>
      </c>
      <c r="G13" s="176"/>
      <c r="H13" s="176"/>
      <c r="I13" s="119"/>
    </row>
    <row r="14" spans="1:9" ht="12.75" customHeight="1">
      <c r="A14" s="590" t="s">
        <v>11</v>
      </c>
      <c r="B14" s="292" t="s">
        <v>628</v>
      </c>
      <c r="C14" s="176"/>
      <c r="D14" s="176"/>
      <c r="E14" s="291"/>
      <c r="F14" s="292" t="s">
        <v>506</v>
      </c>
      <c r="G14" s="176"/>
      <c r="H14" s="176"/>
      <c r="I14" s="119"/>
    </row>
    <row r="15" spans="1:9" ht="12.75" customHeight="1" thickBot="1">
      <c r="A15" s="590" t="s">
        <v>12</v>
      </c>
      <c r="B15" s="292" t="s">
        <v>716</v>
      </c>
      <c r="C15" s="176"/>
      <c r="D15" s="176">
        <v>21606</v>
      </c>
      <c r="E15" s="119">
        <v>21606</v>
      </c>
      <c r="F15" s="292" t="s">
        <v>76</v>
      </c>
      <c r="G15" s="176"/>
      <c r="H15" s="176"/>
      <c r="I15" s="119"/>
    </row>
    <row r="16" spans="1:9" ht="15.75" customHeight="1" thickBot="1">
      <c r="A16" s="592" t="s">
        <v>13</v>
      </c>
      <c r="B16" s="593" t="s">
        <v>412</v>
      </c>
      <c r="C16" s="617">
        <v>4473</v>
      </c>
      <c r="D16" s="617">
        <v>44798</v>
      </c>
      <c r="E16" s="617">
        <v>49271</v>
      </c>
      <c r="F16" s="593" t="s">
        <v>413</v>
      </c>
      <c r="G16" s="617">
        <v>2827</v>
      </c>
      <c r="H16" s="617">
        <v>46409</v>
      </c>
      <c r="I16" s="619">
        <v>49236</v>
      </c>
    </row>
    <row r="17" spans="1:9" ht="12.75" customHeight="1">
      <c r="A17" s="645" t="s">
        <v>14</v>
      </c>
      <c r="B17" s="634" t="s">
        <v>507</v>
      </c>
      <c r="C17" s="739"/>
      <c r="D17" s="739"/>
      <c r="E17" s="739"/>
      <c r="F17" s="578" t="s">
        <v>467</v>
      </c>
      <c r="G17" s="733"/>
      <c r="H17" s="733"/>
      <c r="I17" s="734"/>
    </row>
    <row r="18" spans="1:9" ht="12.75" customHeight="1">
      <c r="A18" s="590" t="s">
        <v>15</v>
      </c>
      <c r="B18" s="578" t="s">
        <v>449</v>
      </c>
      <c r="C18" s="729"/>
      <c r="D18" s="729"/>
      <c r="E18" s="729"/>
      <c r="F18" s="578" t="s">
        <v>468</v>
      </c>
      <c r="G18" s="729"/>
      <c r="H18" s="729"/>
      <c r="I18" s="732"/>
    </row>
    <row r="19" spans="1:9" ht="12.75" customHeight="1">
      <c r="A19" s="590" t="s">
        <v>16</v>
      </c>
      <c r="B19" s="578" t="s">
        <v>450</v>
      </c>
      <c r="C19" s="729"/>
      <c r="D19" s="729"/>
      <c r="E19" s="729"/>
      <c r="F19" s="578" t="s">
        <v>469</v>
      </c>
      <c r="G19" s="729">
        <v>1646</v>
      </c>
      <c r="H19" s="729"/>
      <c r="I19" s="732">
        <v>1646</v>
      </c>
    </row>
    <row r="20" spans="1:9" ht="12.75" customHeight="1">
      <c r="A20" s="590" t="s">
        <v>17</v>
      </c>
      <c r="B20" s="578" t="s">
        <v>451</v>
      </c>
      <c r="C20" s="729"/>
      <c r="D20" s="729"/>
      <c r="E20" s="729"/>
      <c r="F20" s="578" t="s">
        <v>497</v>
      </c>
      <c r="G20" s="729"/>
      <c r="H20" s="729"/>
      <c r="I20" s="732"/>
    </row>
    <row r="21" spans="1:9" ht="12.75" customHeight="1">
      <c r="A21" s="590" t="s">
        <v>18</v>
      </c>
      <c r="B21" s="578" t="s">
        <v>490</v>
      </c>
      <c r="C21" s="729"/>
      <c r="D21" s="729"/>
      <c r="E21" s="729"/>
      <c r="F21" s="639" t="s">
        <v>498</v>
      </c>
      <c r="G21" s="729"/>
      <c r="H21" s="729"/>
      <c r="I21" s="732"/>
    </row>
    <row r="22" spans="1:9" ht="12.75" customHeight="1">
      <c r="A22" s="590" t="s">
        <v>19</v>
      </c>
      <c r="B22" s="639" t="s">
        <v>491</v>
      </c>
      <c r="C22" s="729"/>
      <c r="D22" s="729"/>
      <c r="E22" s="729"/>
      <c r="F22" s="578" t="s">
        <v>499</v>
      </c>
      <c r="G22" s="729"/>
      <c r="H22" s="729"/>
      <c r="I22" s="732"/>
    </row>
    <row r="23" spans="1:9" ht="12.75" customHeight="1">
      <c r="A23" s="590" t="s">
        <v>20</v>
      </c>
      <c r="B23" s="578" t="s">
        <v>492</v>
      </c>
      <c r="C23" s="729"/>
      <c r="D23" s="729"/>
      <c r="E23" s="729"/>
      <c r="F23" s="575" t="s">
        <v>500</v>
      </c>
      <c r="G23" s="729"/>
      <c r="H23" s="729"/>
      <c r="I23" s="732"/>
    </row>
    <row r="24" spans="1:9" ht="12.75" customHeight="1">
      <c r="A24" s="590" t="s">
        <v>21</v>
      </c>
      <c r="B24" s="575" t="s">
        <v>493</v>
      </c>
      <c r="C24" s="729"/>
      <c r="D24" s="729"/>
      <c r="E24" s="729"/>
      <c r="F24" s="292" t="s">
        <v>501</v>
      </c>
      <c r="G24" s="729"/>
      <c r="H24" s="729"/>
      <c r="I24" s="732"/>
    </row>
    <row r="25" spans="1:9" ht="12.75" customHeight="1">
      <c r="A25" s="590" t="s">
        <v>22</v>
      </c>
      <c r="B25" s="319" t="s">
        <v>494</v>
      </c>
      <c r="C25" s="729"/>
      <c r="D25" s="729"/>
      <c r="E25" s="729"/>
      <c r="F25" s="575" t="s">
        <v>472</v>
      </c>
      <c r="G25" s="729"/>
      <c r="H25" s="729"/>
      <c r="I25" s="732"/>
    </row>
    <row r="26" spans="1:9" ht="12.75" customHeight="1" thickBot="1">
      <c r="A26" s="591" t="s">
        <v>23</v>
      </c>
      <c r="B26" s="293" t="s">
        <v>456</v>
      </c>
      <c r="C26" s="735"/>
      <c r="D26" s="735"/>
      <c r="E26" s="735"/>
      <c r="F26" s="319"/>
      <c r="G26" s="735"/>
      <c r="H26" s="735"/>
      <c r="I26" s="736"/>
    </row>
    <row r="27" spans="1:9" ht="15.75" customHeight="1" thickBot="1">
      <c r="A27" s="592" t="s">
        <v>24</v>
      </c>
      <c r="B27" s="593" t="s">
        <v>508</v>
      </c>
      <c r="C27" s="617"/>
      <c r="D27" s="617"/>
      <c r="E27" s="617"/>
      <c r="F27" s="593" t="s">
        <v>511</v>
      </c>
      <c r="G27" s="359">
        <v>1646</v>
      </c>
      <c r="H27" s="359"/>
      <c r="I27" s="360">
        <v>1646</v>
      </c>
    </row>
    <row r="28" spans="1:9" ht="18" customHeight="1" thickBot="1">
      <c r="A28" s="592" t="s">
        <v>25</v>
      </c>
      <c r="B28" s="238" t="s">
        <v>509</v>
      </c>
      <c r="C28" s="620">
        <v>4473</v>
      </c>
      <c r="D28" s="620">
        <v>44798</v>
      </c>
      <c r="E28" s="620">
        <v>49271</v>
      </c>
      <c r="F28" s="238" t="s">
        <v>510</v>
      </c>
      <c r="G28" s="620">
        <v>4473</v>
      </c>
      <c r="H28" s="620">
        <v>46409</v>
      </c>
      <c r="I28" s="621">
        <v>50882</v>
      </c>
    </row>
    <row r="29" spans="1:9" ht="18" customHeight="1" thickBot="1">
      <c r="A29" s="592" t="s">
        <v>26</v>
      </c>
      <c r="B29" s="239" t="s">
        <v>624</v>
      </c>
      <c r="C29" s="618" t="s">
        <v>714</v>
      </c>
      <c r="D29" s="618">
        <v>1611</v>
      </c>
      <c r="E29" s="618" t="s">
        <v>714</v>
      </c>
      <c r="F29" s="239" t="s">
        <v>629</v>
      </c>
      <c r="G29" s="618">
        <v>1646</v>
      </c>
      <c r="H29" s="618" t="s">
        <v>714</v>
      </c>
      <c r="I29" s="618">
        <v>35</v>
      </c>
    </row>
    <row r="32" ht="15.75">
      <c r="B32" s="599"/>
    </row>
  </sheetData>
  <sheetProtection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2/b.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35" sqref="A3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607" t="s">
        <v>418</v>
      </c>
      <c r="E1" s="622" t="s">
        <v>438</v>
      </c>
    </row>
    <row r="3" spans="1:5" ht="15.75">
      <c r="A3" s="623" t="s">
        <v>479</v>
      </c>
      <c r="B3" s="608"/>
      <c r="C3" s="609"/>
      <c r="D3" s="609"/>
      <c r="E3" s="609"/>
    </row>
    <row r="4" spans="1:5" ht="12.75">
      <c r="A4" s="608"/>
      <c r="B4" s="608"/>
      <c r="C4" s="609"/>
      <c r="D4" s="610"/>
      <c r="E4" s="610"/>
    </row>
    <row r="5" spans="1:5" ht="12.75">
      <c r="A5" s="718" t="s">
        <v>598</v>
      </c>
      <c r="B5" s="720">
        <f>+'1.sz.mell.'!C43</f>
        <v>0</v>
      </c>
      <c r="C5" s="718" t="s">
        <v>599</v>
      </c>
      <c r="D5" s="722">
        <f>+'2.a.sz.mell  '!C18+'2.b.sz.mell  '!C16</f>
        <v>186235</v>
      </c>
      <c r="E5" s="720">
        <f>+B5-D5</f>
        <v>-186235</v>
      </c>
    </row>
    <row r="6" spans="1:5" ht="12.75">
      <c r="A6" s="718" t="s">
        <v>419</v>
      </c>
      <c r="B6" s="720">
        <f>+'1.sz.mell.'!C46</f>
        <v>0</v>
      </c>
      <c r="C6" s="718" t="s">
        <v>600</v>
      </c>
      <c r="D6" s="722">
        <f>+'2.a.sz.mell  '!C30+'2.b.sz.mell  '!C27</f>
        <v>27476</v>
      </c>
      <c r="E6" s="720">
        <f aca="true" t="shared" si="0" ref="E6:E37">+B6-D6</f>
        <v>-27476</v>
      </c>
    </row>
    <row r="7" spans="1:5" ht="12.75">
      <c r="A7" s="718" t="s">
        <v>420</v>
      </c>
      <c r="B7" s="720">
        <f>+'1.sz.mell.'!C53</f>
        <v>0</v>
      </c>
      <c r="C7" s="718" t="s">
        <v>601</v>
      </c>
      <c r="D7" s="722">
        <f>+'2.a.sz.mell  '!C31+'2.b.sz.mell  '!C28</f>
        <v>213711</v>
      </c>
      <c r="E7" s="720">
        <f t="shared" si="0"/>
        <v>-213711</v>
      </c>
    </row>
    <row r="8" spans="1:5" ht="12.75">
      <c r="A8" s="718"/>
      <c r="B8" s="720"/>
      <c r="C8" s="718"/>
      <c r="D8" s="722"/>
      <c r="E8" s="720"/>
    </row>
    <row r="9" spans="1:5" ht="15.75">
      <c r="A9" s="420" t="s">
        <v>480</v>
      </c>
      <c r="B9" s="721"/>
      <c r="C9" s="718"/>
      <c r="D9" s="722"/>
      <c r="E9" s="720"/>
    </row>
    <row r="10" spans="1:5" ht="12.75">
      <c r="A10" s="718"/>
      <c r="B10" s="720"/>
      <c r="C10" s="718"/>
      <c r="D10" s="722"/>
      <c r="E10" s="720"/>
    </row>
    <row r="11" spans="1:5" ht="12.75">
      <c r="A11" s="718" t="s">
        <v>602</v>
      </c>
      <c r="B11" s="720">
        <f>+'1.sz.mell.'!D43</f>
        <v>0</v>
      </c>
      <c r="C11" s="718" t="s">
        <v>603</v>
      </c>
      <c r="D11" s="722">
        <f>+'2.a.sz.mell  '!D18+'2.b.sz.mell  '!D16</f>
        <v>46014</v>
      </c>
      <c r="E11" s="720">
        <f t="shared" si="0"/>
        <v>-46014</v>
      </c>
    </row>
    <row r="12" spans="1:5" ht="12.75">
      <c r="A12" s="718" t="s">
        <v>421</v>
      </c>
      <c r="B12" s="720">
        <f>+'1.sz.mell.'!D46</f>
        <v>0</v>
      </c>
      <c r="C12" s="718" t="s">
        <v>604</v>
      </c>
      <c r="D12" s="722">
        <f>+'2.a.sz.mell  '!D30+'2.b.sz.mell  '!D27</f>
        <v>0</v>
      </c>
      <c r="E12" s="720">
        <f t="shared" si="0"/>
        <v>0</v>
      </c>
    </row>
    <row r="13" spans="1:5" ht="12.75">
      <c r="A13" s="718" t="s">
        <v>422</v>
      </c>
      <c r="B13" s="720">
        <f>+'1.sz.mell.'!D53</f>
        <v>0</v>
      </c>
      <c r="C13" s="718" t="s">
        <v>605</v>
      </c>
      <c r="D13" s="722">
        <f>+'2.a.sz.mell  '!D31+'2.b.sz.mell  '!D28</f>
        <v>46014</v>
      </c>
      <c r="E13" s="720">
        <f t="shared" si="0"/>
        <v>-46014</v>
      </c>
    </row>
    <row r="14" spans="1:5" ht="12.75">
      <c r="A14" s="718"/>
      <c r="B14" s="720"/>
      <c r="C14" s="718"/>
      <c r="D14" s="722"/>
      <c r="E14" s="720"/>
    </row>
    <row r="15" spans="1:5" ht="15.75">
      <c r="A15" s="420" t="s">
        <v>481</v>
      </c>
      <c r="B15" s="721"/>
      <c r="C15" s="718"/>
      <c r="D15" s="722"/>
      <c r="E15" s="720"/>
    </row>
    <row r="16" spans="1:5" ht="12.75">
      <c r="A16" s="718"/>
      <c r="B16" s="720"/>
      <c r="C16" s="718"/>
      <c r="D16" s="722"/>
      <c r="E16" s="720"/>
    </row>
    <row r="17" spans="1:5" ht="12.75">
      <c r="A17" s="718" t="s">
        <v>606</v>
      </c>
      <c r="B17" s="720">
        <f>+'1.sz.mell.'!E43</f>
        <v>0</v>
      </c>
      <c r="C17" s="718" t="s">
        <v>607</v>
      </c>
      <c r="D17" s="722">
        <f>+'2.a.sz.mell  '!E18+'2.b.sz.mell  '!E16</f>
        <v>232249</v>
      </c>
      <c r="E17" s="720">
        <f t="shared" si="0"/>
        <v>-232249</v>
      </c>
    </row>
    <row r="18" spans="1:5" ht="12.75">
      <c r="A18" s="718" t="s">
        <v>423</v>
      </c>
      <c r="B18" s="720">
        <f>+'1.sz.mell.'!E46</f>
        <v>0</v>
      </c>
      <c r="C18" s="718" t="s">
        <v>608</v>
      </c>
      <c r="D18" s="722">
        <f>+'2.a.sz.mell  '!E30+'2.b.sz.mell  '!E27</f>
        <v>27476</v>
      </c>
      <c r="E18" s="720">
        <f t="shared" si="0"/>
        <v>-27476</v>
      </c>
    </row>
    <row r="19" spans="1:5" ht="12.75">
      <c r="A19" s="718" t="s">
        <v>424</v>
      </c>
      <c r="B19" s="720">
        <f>+'1.sz.mell.'!E53</f>
        <v>0</v>
      </c>
      <c r="C19" s="718" t="s">
        <v>609</v>
      </c>
      <c r="D19" s="722">
        <f>+'2.a.sz.mell  '!E31+'2.b.sz.mell  '!E28</f>
        <v>259725</v>
      </c>
      <c r="E19" s="720">
        <f t="shared" si="0"/>
        <v>-259725</v>
      </c>
    </row>
    <row r="20" spans="1:5" ht="12.75">
      <c r="A20" s="718"/>
      <c r="B20" s="720"/>
      <c r="C20" s="718"/>
      <c r="D20" s="722"/>
      <c r="E20" s="720"/>
    </row>
    <row r="21" spans="1:5" ht="15.75">
      <c r="A21" s="420" t="s">
        <v>482</v>
      </c>
      <c r="B21" s="721"/>
      <c r="C21" s="718"/>
      <c r="D21" s="722"/>
      <c r="E21" s="720"/>
    </row>
    <row r="22" spans="1:5" ht="12.75">
      <c r="A22" s="719"/>
      <c r="B22" s="721"/>
      <c r="C22" s="718"/>
      <c r="D22" s="722"/>
      <c r="E22" s="720"/>
    </row>
    <row r="23" spans="1:5" ht="12.75">
      <c r="A23" s="718" t="s">
        <v>610</v>
      </c>
      <c r="B23" s="720">
        <f>+'1.sz.mell.'!C85</f>
        <v>0</v>
      </c>
      <c r="C23" s="718" t="s">
        <v>613</v>
      </c>
      <c r="D23" s="722">
        <f>+'2.a.sz.mell  '!G18+'2.b.sz.mell  '!G16</f>
        <v>207499</v>
      </c>
      <c r="E23" s="720">
        <f t="shared" si="0"/>
        <v>-207499</v>
      </c>
    </row>
    <row r="24" spans="1:5" ht="12.75">
      <c r="A24" s="718" t="s">
        <v>425</v>
      </c>
      <c r="B24" s="720">
        <f>+'1.sz.mell.'!C86</f>
        <v>0</v>
      </c>
      <c r="C24" s="718" t="s">
        <v>614</v>
      </c>
      <c r="D24" s="722">
        <f>+'2.a.sz.mell  '!G30+'2.b.sz.mell  '!G27</f>
        <v>6212</v>
      </c>
      <c r="E24" s="720">
        <f t="shared" si="0"/>
        <v>-6212</v>
      </c>
    </row>
    <row r="25" spans="1:5" ht="12.75">
      <c r="A25" s="718" t="s">
        <v>426</v>
      </c>
      <c r="B25" s="720">
        <f>+'1.sz.mell.'!C93</f>
        <v>0</v>
      </c>
      <c r="C25" s="718" t="s">
        <v>615</v>
      </c>
      <c r="D25" s="722">
        <f>+'2.a.sz.mell  '!G31+'2.b.sz.mell  '!G28</f>
        <v>213711</v>
      </c>
      <c r="E25" s="720">
        <f t="shared" si="0"/>
        <v>-213711</v>
      </c>
    </row>
    <row r="26" spans="1:5" ht="12.75">
      <c r="A26" s="718"/>
      <c r="B26" s="720"/>
      <c r="C26" s="718"/>
      <c r="D26" s="722"/>
      <c r="E26" s="720"/>
    </row>
    <row r="27" spans="1:5" ht="15.75">
      <c r="A27" s="420" t="s">
        <v>483</v>
      </c>
      <c r="B27" s="721"/>
      <c r="C27" s="718"/>
      <c r="D27" s="722"/>
      <c r="E27" s="720"/>
    </row>
    <row r="28" spans="1:5" ht="12.75">
      <c r="A28" s="718"/>
      <c r="B28" s="720"/>
      <c r="C28" s="718"/>
      <c r="D28" s="722"/>
      <c r="E28" s="720"/>
    </row>
    <row r="29" spans="1:5" ht="12.75">
      <c r="A29" s="718" t="s">
        <v>611</v>
      </c>
      <c r="B29" s="720">
        <f>+'1.sz.mell.'!D85</f>
        <v>0</v>
      </c>
      <c r="C29" s="718" t="s">
        <v>616</v>
      </c>
      <c r="D29" s="722">
        <f>+'2.a.sz.mell  '!H18+'2.b.sz.mell  '!H16</f>
        <v>46014</v>
      </c>
      <c r="E29" s="720">
        <f t="shared" si="0"/>
        <v>-46014</v>
      </c>
    </row>
    <row r="30" spans="1:5" ht="12.75">
      <c r="A30" s="718" t="s">
        <v>427</v>
      </c>
      <c r="B30" s="720">
        <f>+'1.sz.mell.'!D86</f>
        <v>0</v>
      </c>
      <c r="C30" s="718" t="s">
        <v>617</v>
      </c>
      <c r="D30" s="722">
        <f>+'2.a.sz.mell  '!H30+'2.b.sz.mell  '!H27</f>
        <v>0</v>
      </c>
      <c r="E30" s="720">
        <f t="shared" si="0"/>
        <v>0</v>
      </c>
    </row>
    <row r="31" spans="1:5" ht="12.75">
      <c r="A31" s="718" t="s">
        <v>428</v>
      </c>
      <c r="B31" s="720">
        <f>+'1.sz.mell.'!D93</f>
        <v>0</v>
      </c>
      <c r="C31" s="718" t="s">
        <v>618</v>
      </c>
      <c r="D31" s="722">
        <f>+'2.a.sz.mell  '!H31+'2.b.sz.mell  '!H28</f>
        <v>46014</v>
      </c>
      <c r="E31" s="720">
        <f t="shared" si="0"/>
        <v>-46014</v>
      </c>
    </row>
    <row r="32" spans="1:5" ht="12.75">
      <c r="A32" s="718"/>
      <c r="B32" s="720"/>
      <c r="C32" s="718"/>
      <c r="D32" s="722"/>
      <c r="E32" s="720"/>
    </row>
    <row r="33" spans="1:5" ht="15.75">
      <c r="A33" s="420" t="s">
        <v>484</v>
      </c>
      <c r="B33" s="721"/>
      <c r="C33" s="718"/>
      <c r="D33" s="722"/>
      <c r="E33" s="720"/>
    </row>
    <row r="34" spans="1:5" ht="12.75">
      <c r="A34" s="718"/>
      <c r="B34" s="720"/>
      <c r="C34" s="718"/>
      <c r="D34" s="722"/>
      <c r="E34" s="720"/>
    </row>
    <row r="35" spans="1:5" ht="12.75">
      <c r="A35" s="718" t="s">
        <v>612</v>
      </c>
      <c r="B35" s="720">
        <f>+'1.sz.mell.'!E85</f>
        <v>0</v>
      </c>
      <c r="C35" s="718" t="s">
        <v>619</v>
      </c>
      <c r="D35" s="722">
        <f>+'2.a.sz.mell  '!I18+'2.b.sz.mell  '!I16</f>
        <v>253513</v>
      </c>
      <c r="E35" s="720">
        <f t="shared" si="0"/>
        <v>-253513</v>
      </c>
    </row>
    <row r="36" spans="1:5" ht="12.75">
      <c r="A36" s="718" t="s">
        <v>429</v>
      </c>
      <c r="B36" s="720">
        <f>+'1.sz.mell.'!E86</f>
        <v>0</v>
      </c>
      <c r="C36" s="718" t="s">
        <v>620</v>
      </c>
      <c r="D36" s="722">
        <f>+'2.a.sz.mell  '!I30+'2.b.sz.mell  '!I27</f>
        <v>6212</v>
      </c>
      <c r="E36" s="720">
        <f t="shared" si="0"/>
        <v>-6212</v>
      </c>
    </row>
    <row r="37" spans="1:5" ht="12.75">
      <c r="A37" s="718" t="s">
        <v>430</v>
      </c>
      <c r="B37" s="720">
        <f>+'1.sz.mell.'!E93</f>
        <v>0</v>
      </c>
      <c r="C37" s="718" t="s">
        <v>621</v>
      </c>
      <c r="D37" s="722">
        <f>+'2.a.sz.mell  '!I31+'2.b.sz.mell  '!I28</f>
        <v>259725</v>
      </c>
      <c r="E37" s="720">
        <f t="shared" si="0"/>
        <v>-259725</v>
      </c>
    </row>
    <row r="38" spans="1:5" ht="12.75">
      <c r="A38" s="609"/>
      <c r="B38" s="609"/>
      <c r="C38" s="718"/>
      <c r="D38" s="722"/>
      <c r="E38" s="610"/>
    </row>
    <row r="39" spans="1:5" ht="12.75">
      <c r="A39" s="609"/>
      <c r="B39" s="609"/>
      <c r="C39" s="609"/>
      <c r="D39" s="609"/>
      <c r="E39" s="609"/>
    </row>
    <row r="40" spans="1:5" ht="12.75">
      <c r="A40" s="609"/>
      <c r="B40" s="609"/>
      <c r="C40" s="609"/>
      <c r="D40" s="609"/>
      <c r="E40" s="609"/>
    </row>
    <row r="41" spans="1:5" ht="12.75">
      <c r="A41" s="609"/>
      <c r="B41" s="609"/>
      <c r="C41" s="609"/>
      <c r="D41" s="609"/>
      <c r="E41" s="609"/>
    </row>
  </sheetData>
  <sheetProtection sheet="1" objects="1" scenarios="1"/>
  <conditionalFormatting sqref="E5:E37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zoomScale="120" zoomScaleNormal="120" zoomScalePageLayoutView="0" workbookViewId="0" topLeftCell="A25">
      <selection activeCell="A2" sqref="A2"/>
    </sheetView>
  </sheetViews>
  <sheetFormatPr defaultColWidth="9.00390625" defaultRowHeight="12.75"/>
  <cols>
    <col min="1" max="1" width="8.50390625" style="262" customWidth="1"/>
    <col min="2" max="2" width="51.00390625" style="262" customWidth="1"/>
    <col min="3" max="3" width="14.375" style="262" customWidth="1"/>
    <col min="4" max="4" width="12.125" style="262" customWidth="1"/>
    <col min="5" max="5" width="13.125" style="262" customWidth="1"/>
    <col min="6" max="16384" width="9.375" style="262" customWidth="1"/>
  </cols>
  <sheetData>
    <row r="1" spans="1:5" ht="15.75" customHeight="1">
      <c r="A1" s="261" t="s">
        <v>0</v>
      </c>
      <c r="B1" s="261"/>
      <c r="C1" s="261"/>
      <c r="D1" s="261"/>
      <c r="E1" s="261"/>
    </row>
    <row r="2" spans="1:5" ht="15.75" customHeight="1" thickBot="1">
      <c r="A2" s="28"/>
      <c r="B2" s="28"/>
      <c r="C2" s="28"/>
      <c r="D2" s="770" t="s">
        <v>49</v>
      </c>
      <c r="E2" s="770"/>
    </row>
    <row r="3" spans="1:5" ht="37.5" customHeight="1" thickBot="1">
      <c r="A3" s="96" t="s">
        <v>1</v>
      </c>
      <c r="B3" s="97" t="s">
        <v>2</v>
      </c>
      <c r="C3" s="97" t="s">
        <v>699</v>
      </c>
      <c r="D3" s="97" t="s">
        <v>700</v>
      </c>
      <c r="E3" s="263" t="s">
        <v>701</v>
      </c>
    </row>
    <row r="4" spans="1:5" s="264" customFormat="1" ht="12" customHeight="1" thickBot="1">
      <c r="A4" s="206">
        <v>1</v>
      </c>
      <c r="B4" s="207">
        <v>2</v>
      </c>
      <c r="C4" s="207">
        <v>3</v>
      </c>
      <c r="D4" s="207">
        <v>4</v>
      </c>
      <c r="E4" s="208">
        <v>5</v>
      </c>
    </row>
    <row r="5" spans="1:5" s="11" customFormat="1" ht="12" customHeight="1" thickBot="1">
      <c r="A5" s="78" t="s">
        <v>3</v>
      </c>
      <c r="B5" s="230" t="s">
        <v>367</v>
      </c>
      <c r="C5" s="245"/>
      <c r="D5" s="245"/>
      <c r="E5" s="246"/>
    </row>
    <row r="6" spans="1:5" s="11" customFormat="1" ht="12" customHeight="1" thickBot="1">
      <c r="A6" s="74" t="s">
        <v>4</v>
      </c>
      <c r="B6" s="231" t="s">
        <v>368</v>
      </c>
      <c r="C6" s="267"/>
      <c r="D6" s="267"/>
      <c r="E6" s="268"/>
    </row>
    <row r="7" spans="1:5" s="11" customFormat="1" ht="12" customHeight="1">
      <c r="A7" s="52" t="s">
        <v>238</v>
      </c>
      <c r="B7" s="36" t="s">
        <v>354</v>
      </c>
      <c r="C7" s="63"/>
      <c r="D7" s="63"/>
      <c r="E7" s="64"/>
    </row>
    <row r="8" spans="1:5" s="11" customFormat="1" ht="12" customHeight="1">
      <c r="A8" s="50" t="s">
        <v>239</v>
      </c>
      <c r="B8" s="31" t="s">
        <v>80</v>
      </c>
      <c r="C8" s="32"/>
      <c r="D8" s="32"/>
      <c r="E8" s="60"/>
    </row>
    <row r="9" spans="1:5" s="11" customFormat="1" ht="12" customHeight="1" thickBot="1">
      <c r="A9" s="50" t="s">
        <v>240</v>
      </c>
      <c r="B9" s="31" t="s">
        <v>355</v>
      </c>
      <c r="C9" s="32"/>
      <c r="D9" s="32"/>
      <c r="E9" s="60"/>
    </row>
    <row r="10" spans="1:5" s="11" customFormat="1" ht="12" customHeight="1" thickBot="1">
      <c r="A10" s="74" t="s">
        <v>5</v>
      </c>
      <c r="B10" s="231" t="s">
        <v>369</v>
      </c>
      <c r="C10" s="267"/>
      <c r="D10" s="267"/>
      <c r="E10" s="268"/>
    </row>
    <row r="11" spans="1:5" s="11" customFormat="1" ht="12" customHeight="1">
      <c r="A11" s="52" t="s">
        <v>206</v>
      </c>
      <c r="B11" s="36" t="s">
        <v>164</v>
      </c>
      <c r="C11" s="63"/>
      <c r="D11" s="63"/>
      <c r="E11" s="64"/>
    </row>
    <row r="12" spans="1:5" s="11" customFormat="1" ht="12" customHeight="1">
      <c r="A12" s="49" t="s">
        <v>207</v>
      </c>
      <c r="B12" s="31" t="s">
        <v>163</v>
      </c>
      <c r="C12" s="58"/>
      <c r="D12" s="58"/>
      <c r="E12" s="59"/>
    </row>
    <row r="13" spans="1:5" s="11" customFormat="1" ht="12" customHeight="1" thickBot="1">
      <c r="A13" s="53" t="s">
        <v>208</v>
      </c>
      <c r="B13" s="39" t="s">
        <v>165</v>
      </c>
      <c r="C13" s="65"/>
      <c r="D13" s="65"/>
      <c r="E13" s="66"/>
    </row>
    <row r="14" spans="1:5" s="11" customFormat="1" ht="12" customHeight="1" thickBot="1">
      <c r="A14" s="74" t="s">
        <v>6</v>
      </c>
      <c r="B14" s="231" t="s">
        <v>381</v>
      </c>
      <c r="C14" s="267">
        <v>566</v>
      </c>
      <c r="D14" s="267">
        <v>71</v>
      </c>
      <c r="E14" s="268">
        <v>637</v>
      </c>
    </row>
    <row r="15" spans="1:5" s="11" customFormat="1" ht="12" customHeight="1">
      <c r="A15" s="52" t="s">
        <v>210</v>
      </c>
      <c r="B15" s="227" t="s">
        <v>360</v>
      </c>
      <c r="C15" s="63">
        <v>566</v>
      </c>
      <c r="D15" s="63">
        <v>71</v>
      </c>
      <c r="E15" s="64">
        <v>637</v>
      </c>
    </row>
    <row r="16" spans="1:5" s="11" customFormat="1" ht="12" customHeight="1">
      <c r="A16" s="50" t="s">
        <v>211</v>
      </c>
      <c r="B16" s="228" t="s">
        <v>361</v>
      </c>
      <c r="C16" s="32"/>
      <c r="D16" s="32"/>
      <c r="E16" s="60"/>
    </row>
    <row r="17" spans="1:5" s="11" customFormat="1" ht="12" customHeight="1">
      <c r="A17" s="50" t="s">
        <v>212</v>
      </c>
      <c r="B17" s="228" t="s">
        <v>362</v>
      </c>
      <c r="C17" s="240"/>
      <c r="D17" s="240"/>
      <c r="E17" s="241"/>
    </row>
    <row r="18" spans="1:5" s="11" customFormat="1" ht="12" customHeight="1" thickBot="1">
      <c r="A18" s="49" t="s">
        <v>298</v>
      </c>
      <c r="B18" s="229" t="s">
        <v>363</v>
      </c>
      <c r="C18" s="242"/>
      <c r="D18" s="242"/>
      <c r="E18" s="243"/>
    </row>
    <row r="19" spans="1:5" s="11" customFormat="1" ht="12" customHeight="1" thickBot="1">
      <c r="A19" s="74" t="s">
        <v>7</v>
      </c>
      <c r="B19" s="231" t="s">
        <v>512</v>
      </c>
      <c r="C19" s="294"/>
      <c r="D19" s="294"/>
      <c r="E19" s="295"/>
    </row>
    <row r="20" spans="1:5" s="11" customFormat="1" ht="12" customHeight="1">
      <c r="A20" s="54" t="s">
        <v>213</v>
      </c>
      <c r="B20" s="43" t="s">
        <v>513</v>
      </c>
      <c r="C20" s="44"/>
      <c r="D20" s="44"/>
      <c r="E20" s="69"/>
    </row>
    <row r="21" spans="1:5" s="11" customFormat="1" ht="12" customHeight="1" thickBot="1">
      <c r="A21" s="55" t="s">
        <v>214</v>
      </c>
      <c r="B21" s="36" t="s">
        <v>514</v>
      </c>
      <c r="C21" s="56"/>
      <c r="D21" s="56"/>
      <c r="E21" s="57"/>
    </row>
    <row r="22" spans="1:5" s="11" customFormat="1" ht="12" customHeight="1" thickBot="1">
      <c r="A22" s="74" t="s">
        <v>8</v>
      </c>
      <c r="B22" s="232" t="s">
        <v>517</v>
      </c>
      <c r="C22" s="274">
        <v>566</v>
      </c>
      <c r="D22" s="274">
        <v>71</v>
      </c>
      <c r="E22" s="275">
        <v>637</v>
      </c>
    </row>
    <row r="23" spans="1:5" s="11" customFormat="1" ht="12" customHeight="1" thickBot="1">
      <c r="A23" s="194" t="s">
        <v>9</v>
      </c>
      <c r="B23" s="231" t="s">
        <v>515</v>
      </c>
      <c r="C23" s="624"/>
      <c r="D23" s="624"/>
      <c r="E23" s="625"/>
    </row>
    <row r="24" spans="1:5" s="11" customFormat="1" ht="12" customHeight="1" thickBot="1">
      <c r="A24" s="585" t="s">
        <v>518</v>
      </c>
      <c r="B24" s="231" t="s">
        <v>519</v>
      </c>
      <c r="C24" s="646"/>
      <c r="D24" s="646"/>
      <c r="E24" s="647"/>
    </row>
    <row r="25" spans="1:6" s="11" customFormat="1" ht="15" customHeight="1" thickBot="1">
      <c r="A25" s="74" t="s">
        <v>11</v>
      </c>
      <c r="B25" s="231" t="s">
        <v>520</v>
      </c>
      <c r="C25" s="267">
        <v>566</v>
      </c>
      <c r="D25" s="267">
        <v>71</v>
      </c>
      <c r="E25" s="629">
        <v>637</v>
      </c>
      <c r="F25" s="630"/>
    </row>
    <row r="26" spans="1:5" ht="12.75" customHeight="1">
      <c r="A26" s="27"/>
      <c r="B26" s="27"/>
      <c r="C26" s="27"/>
      <c r="D26" s="27"/>
      <c r="E26" s="27"/>
    </row>
    <row r="27" spans="1:5" ht="16.5" customHeight="1">
      <c r="A27" s="785" t="s">
        <v>33</v>
      </c>
      <c r="B27" s="785"/>
      <c r="C27" s="785"/>
      <c r="D27" s="785"/>
      <c r="E27" s="785"/>
    </row>
    <row r="28" spans="1:5" ht="16.5" customHeight="1" thickBot="1">
      <c r="A28" s="28"/>
      <c r="B28" s="28"/>
      <c r="C28" s="28"/>
      <c r="D28" s="770" t="s">
        <v>49</v>
      </c>
      <c r="E28" s="770"/>
    </row>
    <row r="29" spans="1:5" ht="37.5" customHeight="1" thickBot="1">
      <c r="A29" s="96" t="s">
        <v>1</v>
      </c>
      <c r="B29" s="97" t="s">
        <v>34</v>
      </c>
      <c r="C29" s="97" t="s">
        <v>699</v>
      </c>
      <c r="D29" s="97" t="s">
        <v>700</v>
      </c>
      <c r="E29" s="263" t="s">
        <v>701</v>
      </c>
    </row>
    <row r="30" spans="1:5" s="264" customFormat="1" ht="12" customHeight="1" thickBot="1">
      <c r="A30" s="206">
        <v>1</v>
      </c>
      <c r="B30" s="207">
        <v>2</v>
      </c>
      <c r="C30" s="207">
        <v>3</v>
      </c>
      <c r="D30" s="207">
        <v>4</v>
      </c>
      <c r="E30" s="208">
        <v>5</v>
      </c>
    </row>
    <row r="31" spans="1:5" ht="12" customHeight="1" thickBot="1">
      <c r="A31" s="78" t="s">
        <v>3</v>
      </c>
      <c r="B31" s="198" t="s">
        <v>523</v>
      </c>
      <c r="C31" s="276">
        <v>566</v>
      </c>
      <c r="D31" s="276">
        <v>71</v>
      </c>
      <c r="E31" s="277">
        <v>637</v>
      </c>
    </row>
    <row r="32" spans="1:5" ht="12" customHeight="1">
      <c r="A32" s="54" t="s">
        <v>232</v>
      </c>
      <c r="B32" s="43" t="s">
        <v>35</v>
      </c>
      <c r="C32" s="45">
        <v>360</v>
      </c>
      <c r="D32" s="45"/>
      <c r="E32" s="46">
        <v>360</v>
      </c>
    </row>
    <row r="33" spans="1:5" ht="12" customHeight="1">
      <c r="A33" s="50" t="s">
        <v>233</v>
      </c>
      <c r="B33" s="31" t="s">
        <v>36</v>
      </c>
      <c r="C33" s="33">
        <v>97</v>
      </c>
      <c r="D33" s="33"/>
      <c r="E33" s="34">
        <v>97</v>
      </c>
    </row>
    <row r="34" spans="1:5" ht="12" customHeight="1">
      <c r="A34" s="50" t="s">
        <v>234</v>
      </c>
      <c r="B34" s="31" t="s">
        <v>356</v>
      </c>
      <c r="C34" s="40">
        <v>33</v>
      </c>
      <c r="D34" s="40">
        <v>71</v>
      </c>
      <c r="E34" s="41">
        <v>104</v>
      </c>
    </row>
    <row r="35" spans="1:5" ht="12" customHeight="1">
      <c r="A35" s="50" t="s">
        <v>235</v>
      </c>
      <c r="B35" s="47" t="s">
        <v>183</v>
      </c>
      <c r="C35" s="40"/>
      <c r="D35" s="40"/>
      <c r="E35" s="41"/>
    </row>
    <row r="36" spans="1:5" ht="12" customHeight="1">
      <c r="A36" s="50" t="s">
        <v>406</v>
      </c>
      <c r="B36" s="31" t="s">
        <v>259</v>
      </c>
      <c r="C36" s="40"/>
      <c r="D36" s="40"/>
      <c r="E36" s="41"/>
    </row>
    <row r="37" spans="1:5" ht="12" customHeight="1" thickBot="1">
      <c r="A37" s="50" t="s">
        <v>236</v>
      </c>
      <c r="B37" s="86" t="s">
        <v>280</v>
      </c>
      <c r="C37" s="40">
        <v>76</v>
      </c>
      <c r="D37" s="40"/>
      <c r="E37" s="41">
        <v>76</v>
      </c>
    </row>
    <row r="38" spans="1:5" ht="12" customHeight="1" thickBot="1">
      <c r="A38" s="74" t="s">
        <v>4</v>
      </c>
      <c r="B38" s="195" t="s">
        <v>357</v>
      </c>
      <c r="C38" s="278"/>
      <c r="D38" s="278"/>
      <c r="E38" s="279"/>
    </row>
    <row r="39" spans="1:5" ht="12" customHeight="1">
      <c r="A39" s="52" t="s">
        <v>238</v>
      </c>
      <c r="B39" s="36" t="s">
        <v>527</v>
      </c>
      <c r="C39" s="37"/>
      <c r="D39" s="37"/>
      <c r="E39" s="38"/>
    </row>
    <row r="40" spans="1:5" ht="12" customHeight="1">
      <c r="A40" s="52" t="s">
        <v>239</v>
      </c>
      <c r="B40" s="31" t="s">
        <v>528</v>
      </c>
      <c r="C40" s="33"/>
      <c r="D40" s="33"/>
      <c r="E40" s="34"/>
    </row>
    <row r="41" spans="1:5" ht="12" customHeight="1">
      <c r="A41" s="52" t="s">
        <v>240</v>
      </c>
      <c r="B41" s="31" t="s">
        <v>267</v>
      </c>
      <c r="C41" s="33"/>
      <c r="D41" s="33"/>
      <c r="E41" s="34"/>
    </row>
    <row r="42" spans="1:5" ht="12" customHeight="1" thickBot="1">
      <c r="A42" s="52" t="s">
        <v>241</v>
      </c>
      <c r="B42" s="31" t="s">
        <v>266</v>
      </c>
      <c r="C42" s="33"/>
      <c r="D42" s="33"/>
      <c r="E42" s="34"/>
    </row>
    <row r="43" spans="1:5" ht="12" customHeight="1" thickBot="1">
      <c r="A43" s="74" t="s">
        <v>5</v>
      </c>
      <c r="B43" s="195" t="s">
        <v>358</v>
      </c>
      <c r="C43" s="278"/>
      <c r="D43" s="278"/>
      <c r="E43" s="279"/>
    </row>
    <row r="44" spans="1:5" ht="12" customHeight="1">
      <c r="A44" s="52" t="s">
        <v>206</v>
      </c>
      <c r="B44" s="36" t="s">
        <v>74</v>
      </c>
      <c r="C44" s="37"/>
      <c r="D44" s="37"/>
      <c r="E44" s="38"/>
    </row>
    <row r="45" spans="1:5" ht="12" customHeight="1" thickBot="1">
      <c r="A45" s="50" t="s">
        <v>207</v>
      </c>
      <c r="B45" s="31" t="s">
        <v>75</v>
      </c>
      <c r="C45" s="33"/>
      <c r="D45" s="33"/>
      <c r="E45" s="34"/>
    </row>
    <row r="46" spans="1:5" ht="12" customHeight="1" thickBot="1">
      <c r="A46" s="74" t="s">
        <v>6</v>
      </c>
      <c r="B46" s="195" t="s">
        <v>359</v>
      </c>
      <c r="C46" s="196"/>
      <c r="D46" s="196"/>
      <c r="E46" s="197"/>
    </row>
    <row r="47" spans="1:5" ht="15" customHeight="1" thickBot="1">
      <c r="A47" s="74" t="s">
        <v>7</v>
      </c>
      <c r="B47" s="205" t="s">
        <v>524</v>
      </c>
      <c r="C47" s="278">
        <v>566</v>
      </c>
      <c r="D47" s="278">
        <v>71</v>
      </c>
      <c r="E47" s="279">
        <v>637</v>
      </c>
    </row>
    <row r="48" spans="1:5" s="11" customFormat="1" ht="12.75" customHeight="1" thickBot="1">
      <c r="A48" s="648" t="s">
        <v>8</v>
      </c>
      <c r="B48" s="649" t="s">
        <v>521</v>
      </c>
      <c r="C48" s="741"/>
      <c r="D48" s="742"/>
      <c r="E48" s="743"/>
    </row>
    <row r="49" spans="1:6" ht="15" customHeight="1" thickBot="1">
      <c r="A49" s="648" t="s">
        <v>9</v>
      </c>
      <c r="B49" s="649" t="s">
        <v>522</v>
      </c>
      <c r="C49" s="745">
        <v>566</v>
      </c>
      <c r="D49" s="745">
        <v>71</v>
      </c>
      <c r="E49" s="746">
        <v>637</v>
      </c>
      <c r="F49" s="632"/>
    </row>
  </sheetData>
  <sheetProtection/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
Cigány Kisebbségi Önkormányzat
2010. ÉVI KÖLTSÉGVETÉSÉNEK PÉNZÜGYI MÉRLEGE
&amp;R&amp;"Times New Roman CE,Félkövér dőlt"&amp;11 3/a.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9"/>
  <sheetViews>
    <sheetView zoomScale="120" zoomScaleNormal="120" zoomScalePageLayoutView="0" workbookViewId="0" topLeftCell="A12">
      <selection activeCell="B26" sqref="B26"/>
    </sheetView>
  </sheetViews>
  <sheetFormatPr defaultColWidth="9.00390625" defaultRowHeight="12.75"/>
  <cols>
    <col min="1" max="1" width="8.50390625" style="262" customWidth="1"/>
    <col min="2" max="2" width="51.00390625" style="262" customWidth="1"/>
    <col min="3" max="3" width="14.375" style="262" customWidth="1"/>
    <col min="4" max="4" width="12.125" style="262" customWidth="1"/>
    <col min="5" max="5" width="13.125" style="262" customWidth="1"/>
    <col min="6" max="16384" width="9.375" style="262" customWidth="1"/>
  </cols>
  <sheetData>
    <row r="1" spans="1:5" ht="15.75" customHeight="1">
      <c r="A1" s="261" t="s">
        <v>0</v>
      </c>
      <c r="B1" s="261"/>
      <c r="C1" s="261"/>
      <c r="D1" s="261"/>
      <c r="E1" s="261"/>
    </row>
    <row r="2" spans="1:5" ht="15.75" customHeight="1" thickBot="1">
      <c r="A2" s="28"/>
      <c r="B2" s="28"/>
      <c r="C2" s="28"/>
      <c r="D2" s="831" t="s">
        <v>49</v>
      </c>
      <c r="E2" s="831"/>
    </row>
    <row r="3" spans="1:5" ht="37.5" customHeight="1" thickBot="1">
      <c r="A3" s="96" t="s">
        <v>1</v>
      </c>
      <c r="B3" s="97" t="s">
        <v>2</v>
      </c>
      <c r="C3" s="97" t="s">
        <v>457</v>
      </c>
      <c r="D3" s="97" t="s">
        <v>458</v>
      </c>
      <c r="E3" s="263" t="s">
        <v>459</v>
      </c>
    </row>
    <row r="4" spans="1:5" s="264" customFormat="1" ht="12" customHeight="1" thickBot="1">
      <c r="A4" s="206">
        <v>1</v>
      </c>
      <c r="B4" s="207">
        <v>2</v>
      </c>
      <c r="C4" s="207">
        <v>3</v>
      </c>
      <c r="D4" s="207">
        <v>4</v>
      </c>
      <c r="E4" s="208">
        <v>5</v>
      </c>
    </row>
    <row r="5" spans="1:5" s="11" customFormat="1" ht="12" customHeight="1" thickBot="1">
      <c r="A5" s="78" t="s">
        <v>3</v>
      </c>
      <c r="B5" s="230" t="s">
        <v>367</v>
      </c>
      <c r="C5" s="245"/>
      <c r="D5" s="245"/>
      <c r="E5" s="246"/>
    </row>
    <row r="6" spans="1:5" s="11" customFormat="1" ht="12" customHeight="1" thickBot="1">
      <c r="A6" s="74" t="s">
        <v>4</v>
      </c>
      <c r="B6" s="231" t="s">
        <v>368</v>
      </c>
      <c r="C6" s="267">
        <f>C7+C8+C9</f>
        <v>0</v>
      </c>
      <c r="D6" s="267">
        <f>D7+D8+D9</f>
        <v>0</v>
      </c>
      <c r="E6" s="268">
        <f>E7+E8+E9</f>
        <v>0</v>
      </c>
    </row>
    <row r="7" spans="1:5" s="11" customFormat="1" ht="12" customHeight="1">
      <c r="A7" s="52" t="s">
        <v>238</v>
      </c>
      <c r="B7" s="36" t="s">
        <v>354</v>
      </c>
      <c r="C7" s="63"/>
      <c r="D7" s="63"/>
      <c r="E7" s="64"/>
    </row>
    <row r="8" spans="1:5" s="11" customFormat="1" ht="12" customHeight="1">
      <c r="A8" s="50" t="s">
        <v>239</v>
      </c>
      <c r="B8" s="31" t="s">
        <v>80</v>
      </c>
      <c r="C8" s="32"/>
      <c r="D8" s="32"/>
      <c r="E8" s="60"/>
    </row>
    <row r="9" spans="1:5" s="11" customFormat="1" ht="12" customHeight="1" thickBot="1">
      <c r="A9" s="50" t="s">
        <v>240</v>
      </c>
      <c r="B9" s="31" t="s">
        <v>355</v>
      </c>
      <c r="C9" s="32"/>
      <c r="D9" s="32"/>
      <c r="E9" s="60"/>
    </row>
    <row r="10" spans="1:5" s="11" customFormat="1" ht="12" customHeight="1" thickBot="1">
      <c r="A10" s="74" t="s">
        <v>5</v>
      </c>
      <c r="B10" s="231" t="s">
        <v>369</v>
      </c>
      <c r="C10" s="267">
        <f>SUM(C11:C13)</f>
        <v>0</v>
      </c>
      <c r="D10" s="267">
        <f>SUM(D11:D13)</f>
        <v>0</v>
      </c>
      <c r="E10" s="268">
        <f>SUM(E11:E13)</f>
        <v>0</v>
      </c>
    </row>
    <row r="11" spans="1:5" s="11" customFormat="1" ht="12" customHeight="1">
      <c r="A11" s="52" t="s">
        <v>206</v>
      </c>
      <c r="B11" s="36" t="s">
        <v>164</v>
      </c>
      <c r="C11" s="63"/>
      <c r="D11" s="63"/>
      <c r="E11" s="64"/>
    </row>
    <row r="12" spans="1:5" s="11" customFormat="1" ht="12" customHeight="1">
      <c r="A12" s="49" t="s">
        <v>207</v>
      </c>
      <c r="B12" s="31" t="s">
        <v>163</v>
      </c>
      <c r="C12" s="58"/>
      <c r="D12" s="58"/>
      <c r="E12" s="59"/>
    </row>
    <row r="13" spans="1:5" s="11" customFormat="1" ht="12" customHeight="1" thickBot="1">
      <c r="A13" s="53" t="s">
        <v>208</v>
      </c>
      <c r="B13" s="39" t="s">
        <v>165</v>
      </c>
      <c r="C13" s="65"/>
      <c r="D13" s="65"/>
      <c r="E13" s="66"/>
    </row>
    <row r="14" spans="1:5" s="11" customFormat="1" ht="12" customHeight="1" thickBot="1">
      <c r="A14" s="74" t="s">
        <v>6</v>
      </c>
      <c r="B14" s="231" t="s">
        <v>381</v>
      </c>
      <c r="C14" s="267">
        <f>C15+C16+C17+C18</f>
        <v>0</v>
      </c>
      <c r="D14" s="267">
        <f>D15+D16+D17+D18</f>
        <v>0</v>
      </c>
      <c r="E14" s="268">
        <f>E15+E16+E17+E18</f>
        <v>0</v>
      </c>
    </row>
    <row r="15" spans="1:5" s="11" customFormat="1" ht="12" customHeight="1">
      <c r="A15" s="52" t="s">
        <v>210</v>
      </c>
      <c r="B15" s="227" t="s">
        <v>360</v>
      </c>
      <c r="C15" s="247"/>
      <c r="D15" s="247"/>
      <c r="E15" s="248"/>
    </row>
    <row r="16" spans="1:5" s="11" customFormat="1" ht="12" customHeight="1">
      <c r="A16" s="50" t="s">
        <v>211</v>
      </c>
      <c r="B16" s="228" t="s">
        <v>361</v>
      </c>
      <c r="C16" s="240"/>
      <c r="D16" s="240"/>
      <c r="E16" s="241"/>
    </row>
    <row r="17" spans="1:5" s="11" customFormat="1" ht="12" customHeight="1">
      <c r="A17" s="50" t="s">
        <v>212</v>
      </c>
      <c r="B17" s="228" t="s">
        <v>362</v>
      </c>
      <c r="C17" s="240"/>
      <c r="D17" s="240"/>
      <c r="E17" s="241"/>
    </row>
    <row r="18" spans="1:5" s="11" customFormat="1" ht="12" customHeight="1" thickBot="1">
      <c r="A18" s="49" t="s">
        <v>298</v>
      </c>
      <c r="B18" s="229" t="s">
        <v>363</v>
      </c>
      <c r="C18" s="242"/>
      <c r="D18" s="242"/>
      <c r="E18" s="243"/>
    </row>
    <row r="19" spans="1:5" s="11" customFormat="1" ht="12" customHeight="1" thickBot="1">
      <c r="A19" s="74" t="s">
        <v>7</v>
      </c>
      <c r="B19" s="231" t="s">
        <v>512</v>
      </c>
      <c r="C19" s="294">
        <f>C20+C21</f>
        <v>0</v>
      </c>
      <c r="D19" s="294">
        <f>D20+D21</f>
        <v>0</v>
      </c>
      <c r="E19" s="295">
        <f>E20+E21</f>
        <v>0</v>
      </c>
    </row>
    <row r="20" spans="1:5" s="11" customFormat="1" ht="12" customHeight="1">
      <c r="A20" s="54" t="s">
        <v>213</v>
      </c>
      <c r="B20" s="43" t="s">
        <v>513</v>
      </c>
      <c r="C20" s="44"/>
      <c r="D20" s="44"/>
      <c r="E20" s="69"/>
    </row>
    <row r="21" spans="1:5" s="11" customFormat="1" ht="12" customHeight="1" thickBot="1">
      <c r="A21" s="55" t="s">
        <v>214</v>
      </c>
      <c r="B21" s="36" t="s">
        <v>514</v>
      </c>
      <c r="C21" s="56"/>
      <c r="D21" s="56"/>
      <c r="E21" s="57"/>
    </row>
    <row r="22" spans="1:5" s="11" customFormat="1" ht="12" customHeight="1" thickBot="1">
      <c r="A22" s="74" t="s">
        <v>8</v>
      </c>
      <c r="B22" s="650" t="s">
        <v>525</v>
      </c>
      <c r="C22" s="267">
        <f>C5+C6+C10+C14+C19</f>
        <v>0</v>
      </c>
      <c r="D22" s="267">
        <f>D5+D6+D10+D14+D19</f>
        <v>0</v>
      </c>
      <c r="E22" s="268">
        <f>E5+E6+E10+E14+E19</f>
        <v>0</v>
      </c>
    </row>
    <row r="23" spans="1:5" s="11" customFormat="1" ht="12" customHeight="1" thickBot="1">
      <c r="A23" s="194" t="s">
        <v>9</v>
      </c>
      <c r="B23" s="231" t="s">
        <v>515</v>
      </c>
      <c r="C23" s="624"/>
      <c r="D23" s="624"/>
      <c r="E23" s="625"/>
    </row>
    <row r="24" spans="1:5" s="11" customFormat="1" ht="12" customHeight="1" thickBot="1">
      <c r="A24" s="651" t="s">
        <v>10</v>
      </c>
      <c r="B24" s="231" t="s">
        <v>526</v>
      </c>
      <c r="C24" s="242"/>
      <c r="D24" s="242"/>
      <c r="E24" s="243"/>
    </row>
    <row r="25" spans="1:6" s="11" customFormat="1" ht="12.75" customHeight="1" thickBot="1">
      <c r="A25" s="74" t="s">
        <v>11</v>
      </c>
      <c r="B25" s="231" t="s">
        <v>516</v>
      </c>
      <c r="C25" s="267">
        <f>C22+C23+C24</f>
        <v>0</v>
      </c>
      <c r="D25" s="267">
        <f>D22+D23+D24</f>
        <v>0</v>
      </c>
      <c r="E25" s="629">
        <f>E22+E23+E24</f>
        <v>0</v>
      </c>
      <c r="F25" s="630"/>
    </row>
    <row r="26" spans="1:5" ht="12.75" customHeight="1">
      <c r="A26" s="27"/>
      <c r="B26" s="27"/>
      <c r="C26" s="27"/>
      <c r="D26" s="27"/>
      <c r="E26" s="27"/>
    </row>
    <row r="27" spans="1:5" ht="16.5" customHeight="1">
      <c r="A27" s="829" t="s">
        <v>33</v>
      </c>
      <c r="B27" s="829"/>
      <c r="C27" s="829"/>
      <c r="D27" s="829"/>
      <c r="E27" s="829"/>
    </row>
    <row r="28" spans="1:5" ht="16.5" customHeight="1" thickBot="1">
      <c r="A28" s="28"/>
      <c r="B28" s="28"/>
      <c r="C28" s="28"/>
      <c r="D28" s="831" t="s">
        <v>49</v>
      </c>
      <c r="E28" s="831"/>
    </row>
    <row r="29" spans="1:5" ht="37.5" customHeight="1" thickBot="1">
      <c r="A29" s="96" t="s">
        <v>1</v>
      </c>
      <c r="B29" s="97" t="s">
        <v>34</v>
      </c>
      <c r="C29" s="97" t="s">
        <v>457</v>
      </c>
      <c r="D29" s="97" t="s">
        <v>458</v>
      </c>
      <c r="E29" s="263" t="s">
        <v>459</v>
      </c>
    </row>
    <row r="30" spans="1:5" s="264" customFormat="1" ht="12" customHeight="1" thickBot="1">
      <c r="A30" s="206">
        <v>1</v>
      </c>
      <c r="B30" s="207">
        <v>2</v>
      </c>
      <c r="C30" s="207">
        <v>3</v>
      </c>
      <c r="D30" s="207">
        <v>4</v>
      </c>
      <c r="E30" s="208">
        <v>5</v>
      </c>
    </row>
    <row r="31" spans="1:5" ht="12" customHeight="1" thickBot="1">
      <c r="A31" s="78" t="s">
        <v>3</v>
      </c>
      <c r="B31" s="198" t="s">
        <v>523</v>
      </c>
      <c r="C31" s="276">
        <f>SUM(C32:C37)</f>
        <v>0</v>
      </c>
      <c r="D31" s="276">
        <f>SUM(D32:D37)</f>
        <v>0</v>
      </c>
      <c r="E31" s="277">
        <f>SUM(E32:E37)</f>
        <v>0</v>
      </c>
    </row>
    <row r="32" spans="1:5" ht="12" customHeight="1">
      <c r="A32" s="54" t="s">
        <v>232</v>
      </c>
      <c r="B32" s="43" t="s">
        <v>35</v>
      </c>
      <c r="C32" s="45"/>
      <c r="D32" s="45"/>
      <c r="E32" s="46"/>
    </row>
    <row r="33" spans="1:5" ht="12" customHeight="1">
      <c r="A33" s="50" t="s">
        <v>233</v>
      </c>
      <c r="B33" s="31" t="s">
        <v>36</v>
      </c>
      <c r="C33" s="33"/>
      <c r="D33" s="33"/>
      <c r="E33" s="34"/>
    </row>
    <row r="34" spans="1:5" ht="12" customHeight="1">
      <c r="A34" s="50" t="s">
        <v>234</v>
      </c>
      <c r="B34" s="31" t="s">
        <v>356</v>
      </c>
      <c r="C34" s="40"/>
      <c r="D34" s="40"/>
      <c r="E34" s="41"/>
    </row>
    <row r="35" spans="1:5" ht="12" customHeight="1">
      <c r="A35" s="50" t="s">
        <v>235</v>
      </c>
      <c r="B35" s="47" t="s">
        <v>183</v>
      </c>
      <c r="C35" s="40"/>
      <c r="D35" s="40"/>
      <c r="E35" s="41"/>
    </row>
    <row r="36" spans="1:5" ht="12" customHeight="1">
      <c r="A36" s="50" t="s">
        <v>406</v>
      </c>
      <c r="B36" s="31" t="s">
        <v>259</v>
      </c>
      <c r="C36" s="40"/>
      <c r="D36" s="40"/>
      <c r="E36" s="41"/>
    </row>
    <row r="37" spans="1:5" ht="12" customHeight="1" thickBot="1">
      <c r="A37" s="50" t="s">
        <v>236</v>
      </c>
      <c r="B37" s="86" t="s">
        <v>280</v>
      </c>
      <c r="C37" s="40"/>
      <c r="D37" s="40"/>
      <c r="E37" s="41"/>
    </row>
    <row r="38" spans="1:5" ht="12" customHeight="1" thickBot="1">
      <c r="A38" s="74" t="s">
        <v>4</v>
      </c>
      <c r="B38" s="195" t="s">
        <v>357</v>
      </c>
      <c r="C38" s="278">
        <f>SUM(C39:C42)</f>
        <v>0</v>
      </c>
      <c r="D38" s="278">
        <f>SUM(D39:D42)</f>
        <v>0</v>
      </c>
      <c r="E38" s="279">
        <f>SUM(E39:E42)</f>
        <v>0</v>
      </c>
    </row>
    <row r="39" spans="1:5" ht="12" customHeight="1">
      <c r="A39" s="52" t="s">
        <v>238</v>
      </c>
      <c r="B39" s="36" t="s">
        <v>527</v>
      </c>
      <c r="C39" s="37"/>
      <c r="D39" s="37"/>
      <c r="E39" s="38"/>
    </row>
    <row r="40" spans="1:5" ht="12" customHeight="1">
      <c r="A40" s="52" t="s">
        <v>239</v>
      </c>
      <c r="B40" s="31" t="s">
        <v>528</v>
      </c>
      <c r="C40" s="33"/>
      <c r="D40" s="33"/>
      <c r="E40" s="34"/>
    </row>
    <row r="41" spans="1:5" ht="12" customHeight="1">
      <c r="A41" s="52" t="s">
        <v>240</v>
      </c>
      <c r="B41" s="31" t="s">
        <v>267</v>
      </c>
      <c r="C41" s="33"/>
      <c r="D41" s="33"/>
      <c r="E41" s="34"/>
    </row>
    <row r="42" spans="1:5" ht="12" customHeight="1" thickBot="1">
      <c r="A42" s="52" t="s">
        <v>241</v>
      </c>
      <c r="B42" s="31" t="s">
        <v>266</v>
      </c>
      <c r="C42" s="33"/>
      <c r="D42" s="33"/>
      <c r="E42" s="34"/>
    </row>
    <row r="43" spans="1:5" ht="12" customHeight="1" thickBot="1">
      <c r="A43" s="74" t="s">
        <v>5</v>
      </c>
      <c r="B43" s="195" t="s">
        <v>358</v>
      </c>
      <c r="C43" s="278">
        <f>SUM(C44:C45)</f>
        <v>0</v>
      </c>
      <c r="D43" s="278">
        <f>SUM(D44:D45)</f>
        <v>0</v>
      </c>
      <c r="E43" s="279">
        <f>SUM(E44:E45)</f>
        <v>0</v>
      </c>
    </row>
    <row r="44" spans="1:5" ht="12" customHeight="1">
      <c r="A44" s="52" t="s">
        <v>206</v>
      </c>
      <c r="B44" s="36" t="s">
        <v>74</v>
      </c>
      <c r="C44" s="37"/>
      <c r="D44" s="37"/>
      <c r="E44" s="38"/>
    </row>
    <row r="45" spans="1:5" ht="12" customHeight="1" thickBot="1">
      <c r="A45" s="50" t="s">
        <v>207</v>
      </c>
      <c r="B45" s="31" t="s">
        <v>75</v>
      </c>
      <c r="C45" s="33"/>
      <c r="D45" s="33"/>
      <c r="E45" s="34"/>
    </row>
    <row r="46" spans="1:5" ht="16.5" thickBot="1">
      <c r="A46" s="78" t="s">
        <v>6</v>
      </c>
      <c r="B46" s="198" t="s">
        <v>359</v>
      </c>
      <c r="C46" s="196"/>
      <c r="D46" s="196"/>
      <c r="E46" s="197"/>
    </row>
    <row r="47" spans="1:5" ht="15" customHeight="1" thickBot="1">
      <c r="A47" s="648" t="s">
        <v>7</v>
      </c>
      <c r="B47" s="649" t="s">
        <v>462</v>
      </c>
      <c r="C47" s="278">
        <f>C31+C38+C43+C46</f>
        <v>0</v>
      </c>
      <c r="D47" s="278">
        <f>D31+D38+D43+D46</f>
        <v>0</v>
      </c>
      <c r="E47" s="652">
        <f>E31+E38+E43+E46</f>
        <v>0</v>
      </c>
    </row>
    <row r="48" spans="1:5" s="11" customFormat="1" ht="12.75" customHeight="1" thickBot="1">
      <c r="A48" s="648" t="s">
        <v>8</v>
      </c>
      <c r="B48" s="649" t="s">
        <v>521</v>
      </c>
      <c r="C48" s="742"/>
      <c r="D48" s="742"/>
      <c r="E48" s="743"/>
    </row>
    <row r="49" spans="1:5" ht="16.5" thickBot="1">
      <c r="A49" s="648" t="s">
        <v>9</v>
      </c>
      <c r="B49" s="649" t="s">
        <v>522</v>
      </c>
      <c r="C49" s="747">
        <f>+C47+C48</f>
        <v>0</v>
      </c>
      <c r="D49" s="747">
        <f>+D47+D48</f>
        <v>0</v>
      </c>
      <c r="E49" s="748">
        <f>+E47+E48</f>
        <v>0</v>
      </c>
    </row>
  </sheetData>
  <sheetProtection sheet="1" objects="1" scenarios="1"/>
  <mergeCells count="3">
    <mergeCell ref="D2:E2"/>
    <mergeCell ref="D28:E28"/>
    <mergeCell ref="A27:E27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
..............................Kisebbségi Önkormányzat
2010. ÉVI KÖLTSÉGVETÉSÉNEK PÉNZÜGYI MÉRLEGE
&amp;R&amp;"Times New Roman CE,Félkövér dőlt"&amp;11 3/b. sz.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A2" sqref="A2:A5"/>
    </sheetView>
  </sheetViews>
  <sheetFormatPr defaultColWidth="9.00390625" defaultRowHeight="12.75"/>
  <cols>
    <col min="1" max="1" width="84.875" style="298" customWidth="1"/>
    <col min="2" max="2" width="15.875" style="298" customWidth="1"/>
    <col min="3" max="4" width="20.875" style="298" customWidth="1"/>
    <col min="5" max="16384" width="9.375" style="298" customWidth="1"/>
  </cols>
  <sheetData>
    <row r="1" spans="1:4" ht="47.25" customHeight="1" thickBot="1">
      <c r="A1" s="296" t="s">
        <v>529</v>
      </c>
      <c r="B1" s="297"/>
      <c r="C1" s="297"/>
      <c r="D1" s="297"/>
    </row>
    <row r="2" spans="1:4" s="299" customFormat="1" ht="24" customHeight="1">
      <c r="A2" s="836" t="s">
        <v>40</v>
      </c>
      <c r="B2" s="834" t="s">
        <v>191</v>
      </c>
      <c r="C2" s="834" t="s">
        <v>194</v>
      </c>
      <c r="D2" s="839" t="s">
        <v>192</v>
      </c>
    </row>
    <row r="3" spans="1:4" s="300" customFormat="1" ht="16.5" customHeight="1">
      <c r="A3" s="837"/>
      <c r="B3" s="835"/>
      <c r="C3" s="835"/>
      <c r="D3" s="840"/>
    </row>
    <row r="4" spans="1:4" s="301" customFormat="1" ht="12.75">
      <c r="A4" s="837"/>
      <c r="B4" s="835"/>
      <c r="C4" s="835"/>
      <c r="D4" s="840"/>
    </row>
    <row r="5" spans="1:4" s="300" customFormat="1" ht="16.5" customHeight="1" thickBot="1">
      <c r="A5" s="838"/>
      <c r="B5" s="302" t="s">
        <v>42</v>
      </c>
      <c r="C5" s="302" t="s">
        <v>41</v>
      </c>
      <c r="D5" s="303" t="s">
        <v>641</v>
      </c>
    </row>
    <row r="6" spans="1:4" s="307" customFormat="1" ht="13.5" thickBot="1">
      <c r="A6" s="304">
        <v>1</v>
      </c>
      <c r="B6" s="305">
        <v>2</v>
      </c>
      <c r="C6" s="305">
        <v>3</v>
      </c>
      <c r="D6" s="306">
        <v>4</v>
      </c>
    </row>
    <row r="7" spans="1:4" ht="12.75">
      <c r="A7" s="535" t="s">
        <v>640</v>
      </c>
      <c r="B7" s="536">
        <v>1947</v>
      </c>
      <c r="C7" s="536">
        <v>953</v>
      </c>
      <c r="D7" s="537">
        <f>B7*C7</f>
        <v>1855491</v>
      </c>
    </row>
    <row r="8" spans="1:4" ht="12.75" customHeight="1">
      <c r="A8" s="538" t="s">
        <v>642</v>
      </c>
      <c r="B8" s="539"/>
      <c r="C8" s="539"/>
      <c r="D8" s="537">
        <v>744509</v>
      </c>
    </row>
    <row r="9" spans="1:4" ht="22.5">
      <c r="A9" s="538" t="s">
        <v>643</v>
      </c>
      <c r="B9" s="539">
        <v>4221</v>
      </c>
      <c r="C9" s="539">
        <v>953</v>
      </c>
      <c r="D9" s="537">
        <f aca="true" t="shared" si="0" ref="D9:D26">B9*C9</f>
        <v>4022613</v>
      </c>
    </row>
    <row r="10" spans="1:4" ht="12.75">
      <c r="A10" s="538" t="s">
        <v>644</v>
      </c>
      <c r="B10" s="539">
        <v>20300</v>
      </c>
      <c r="C10" s="539">
        <v>953</v>
      </c>
      <c r="D10" s="537">
        <f t="shared" si="0"/>
        <v>19345900</v>
      </c>
    </row>
    <row r="11" spans="1:4" ht="12.75">
      <c r="A11" s="538" t="s">
        <v>645</v>
      </c>
      <c r="B11" s="539"/>
      <c r="C11" s="539"/>
      <c r="D11" s="537">
        <v>7990000</v>
      </c>
    </row>
    <row r="12" spans="1:4" ht="12.75">
      <c r="A12" s="538" t="s">
        <v>646</v>
      </c>
      <c r="B12" s="539"/>
      <c r="C12" s="539"/>
      <c r="D12" s="537">
        <v>826667</v>
      </c>
    </row>
    <row r="13" spans="1:4" ht="12.75">
      <c r="A13" s="538" t="s">
        <v>647</v>
      </c>
      <c r="B13" s="539">
        <v>65000</v>
      </c>
      <c r="C13" s="539">
        <v>35</v>
      </c>
      <c r="D13" s="537">
        <f t="shared" si="0"/>
        <v>2275000</v>
      </c>
    </row>
    <row r="14" spans="1:4" ht="12.75">
      <c r="A14" s="538" t="s">
        <v>648</v>
      </c>
      <c r="B14" s="539"/>
      <c r="C14" s="539"/>
      <c r="D14" s="537">
        <f t="shared" si="0"/>
        <v>0</v>
      </c>
    </row>
    <row r="15" spans="1:4" ht="12.75">
      <c r="A15" s="538" t="s">
        <v>649</v>
      </c>
      <c r="B15" s="539"/>
      <c r="C15" s="539"/>
      <c r="D15" s="537">
        <v>41332294</v>
      </c>
    </row>
    <row r="16" spans="1:4" ht="12.75">
      <c r="A16" s="538" t="s">
        <v>650</v>
      </c>
      <c r="B16" s="539"/>
      <c r="C16" s="539"/>
      <c r="D16" s="537">
        <v>51354891</v>
      </c>
    </row>
    <row r="17" spans="1:4" ht="12.75">
      <c r="A17" s="538" t="s">
        <v>651</v>
      </c>
      <c r="B17" s="539"/>
      <c r="C17" s="539"/>
      <c r="D17" s="537">
        <v>35425109</v>
      </c>
    </row>
    <row r="18" spans="1:4" ht="12.75">
      <c r="A18" s="538"/>
      <c r="B18" s="539"/>
      <c r="C18" s="539"/>
      <c r="D18" s="537">
        <f t="shared" si="0"/>
        <v>0</v>
      </c>
    </row>
    <row r="19" spans="1:4" ht="12.75">
      <c r="A19" s="538"/>
      <c r="B19" s="539"/>
      <c r="C19" s="539"/>
      <c r="D19" s="537">
        <f t="shared" si="0"/>
        <v>0</v>
      </c>
    </row>
    <row r="20" spans="1:4" ht="12.75">
      <c r="A20" s="538"/>
      <c r="B20" s="539"/>
      <c r="C20" s="539"/>
      <c r="D20" s="537">
        <f t="shared" si="0"/>
        <v>0</v>
      </c>
    </row>
    <row r="21" spans="1:4" ht="12.75">
      <c r="A21" s="538"/>
      <c r="B21" s="539"/>
      <c r="C21" s="539"/>
      <c r="D21" s="537">
        <f t="shared" si="0"/>
        <v>0</v>
      </c>
    </row>
    <row r="22" spans="1:4" ht="12.75">
      <c r="A22" s="538"/>
      <c r="B22" s="539"/>
      <c r="C22" s="539"/>
      <c r="D22" s="537">
        <f t="shared" si="0"/>
        <v>0</v>
      </c>
    </row>
    <row r="23" spans="1:4" ht="12.75">
      <c r="A23" s="538"/>
      <c r="B23" s="539"/>
      <c r="C23" s="539"/>
      <c r="D23" s="537">
        <f t="shared" si="0"/>
        <v>0</v>
      </c>
    </row>
    <row r="24" spans="1:4" ht="12.75">
      <c r="A24" s="538"/>
      <c r="B24" s="539"/>
      <c r="C24" s="539"/>
      <c r="D24" s="537">
        <f t="shared" si="0"/>
        <v>0</v>
      </c>
    </row>
    <row r="25" spans="1:4" ht="12.75">
      <c r="A25" s="538"/>
      <c r="B25" s="539"/>
      <c r="C25" s="539"/>
      <c r="D25" s="537">
        <f t="shared" si="0"/>
        <v>0</v>
      </c>
    </row>
    <row r="26" spans="1:4" ht="13.5" thickBot="1">
      <c r="A26" s="540"/>
      <c r="B26" s="541"/>
      <c r="C26" s="541"/>
      <c r="D26" s="537">
        <f t="shared" si="0"/>
        <v>0</v>
      </c>
    </row>
    <row r="27" spans="1:4" s="309" customFormat="1" ht="19.5" customHeight="1" thickBot="1">
      <c r="A27" s="209" t="s">
        <v>43</v>
      </c>
      <c r="B27" s="542"/>
      <c r="C27" s="542"/>
      <c r="D27" s="308">
        <f>SUM(D7:D26)</f>
        <v>165172474</v>
      </c>
    </row>
  </sheetData>
  <sheetProtection/>
  <mergeCells count="4">
    <mergeCell ref="B2:B4"/>
    <mergeCell ref="A2:A5"/>
    <mergeCell ref="C2:C4"/>
    <mergeCell ref="D2:D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 xml:space="preserve">&amp;R&amp;"Times New Roman CE,Félkövér dőlt"&amp;11 4.sz. melléklet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1" width="47.125" style="283" customWidth="1"/>
    <col min="2" max="2" width="15.625" style="282" customWidth="1"/>
    <col min="3" max="3" width="16.375" style="282" customWidth="1"/>
    <col min="4" max="4" width="18.00390625" style="282" customWidth="1"/>
    <col min="5" max="5" width="16.625" style="282" customWidth="1"/>
    <col min="6" max="6" width="18.875" style="315" customWidth="1"/>
    <col min="7" max="8" width="12.875" style="282" customWidth="1"/>
    <col min="9" max="9" width="13.875" style="282" customWidth="1"/>
    <col min="10" max="16384" width="9.375" style="282" customWidth="1"/>
  </cols>
  <sheetData>
    <row r="1" ht="18" customHeight="1" thickBot="1">
      <c r="F1" s="310" t="s">
        <v>88</v>
      </c>
    </row>
    <row r="2" spans="1:6" s="290" customFormat="1" ht="44.25" customHeight="1" thickBot="1">
      <c r="A2" s="288" t="s">
        <v>95</v>
      </c>
      <c r="B2" s="289" t="s">
        <v>96</v>
      </c>
      <c r="C2" s="289" t="s">
        <v>97</v>
      </c>
      <c r="D2" s="289" t="s">
        <v>530</v>
      </c>
      <c r="E2" s="289" t="s">
        <v>459</v>
      </c>
      <c r="F2" s="311" t="s">
        <v>531</v>
      </c>
    </row>
    <row r="3" spans="1:6" s="315" customFormat="1" ht="12" customHeight="1" thickBot="1">
      <c r="A3" s="312">
        <v>1</v>
      </c>
      <c r="B3" s="313">
        <v>2</v>
      </c>
      <c r="C3" s="313">
        <v>3</v>
      </c>
      <c r="D3" s="313">
        <v>4</v>
      </c>
      <c r="E3" s="313">
        <v>5</v>
      </c>
      <c r="F3" s="314" t="s">
        <v>177</v>
      </c>
    </row>
    <row r="4" spans="1:6" ht="15.75" customHeight="1">
      <c r="A4" s="292" t="s">
        <v>652</v>
      </c>
      <c r="B4" s="176">
        <v>250</v>
      </c>
      <c r="C4" s="316">
        <v>2010</v>
      </c>
      <c r="D4" s="176"/>
      <c r="E4" s="176">
        <v>250</v>
      </c>
      <c r="F4" s="317"/>
    </row>
    <row r="5" spans="1:6" ht="15.75" customHeight="1">
      <c r="A5" s="292" t="s">
        <v>653</v>
      </c>
      <c r="B5" s="176">
        <v>450</v>
      </c>
      <c r="C5" s="316"/>
      <c r="D5" s="176"/>
      <c r="E5" s="176">
        <v>450</v>
      </c>
      <c r="F5" s="317"/>
    </row>
    <row r="6" spans="1:6" ht="15.75" customHeight="1">
      <c r="A6" s="292" t="s">
        <v>654</v>
      </c>
      <c r="B6" s="176">
        <v>1196</v>
      </c>
      <c r="C6" s="316"/>
      <c r="D6" s="176"/>
      <c r="E6" s="176">
        <v>1196</v>
      </c>
      <c r="F6" s="317"/>
    </row>
    <row r="7" spans="1:6" ht="15.75" customHeight="1">
      <c r="A7" s="318" t="s">
        <v>655</v>
      </c>
      <c r="B7" s="176">
        <v>4500</v>
      </c>
      <c r="C7" s="316" t="s">
        <v>682</v>
      </c>
      <c r="D7" s="176">
        <v>3000</v>
      </c>
      <c r="E7" s="176">
        <v>500</v>
      </c>
      <c r="F7" s="317">
        <v>1000</v>
      </c>
    </row>
    <row r="8" spans="1:6" ht="15.75" customHeight="1">
      <c r="A8" s="292" t="s">
        <v>656</v>
      </c>
      <c r="B8" s="176">
        <v>2077</v>
      </c>
      <c r="C8" s="316">
        <v>2010</v>
      </c>
      <c r="D8" s="176"/>
      <c r="E8" s="176">
        <v>2077</v>
      </c>
      <c r="F8" s="317"/>
    </row>
    <row r="9" spans="1:6" ht="15.75" customHeight="1">
      <c r="A9" s="318"/>
      <c r="B9" s="176"/>
      <c r="C9" s="316"/>
      <c r="D9" s="176"/>
      <c r="E9" s="176"/>
      <c r="F9" s="317"/>
    </row>
    <row r="10" spans="1:6" ht="15.75" customHeight="1">
      <c r="A10" s="292"/>
      <c r="B10" s="176"/>
      <c r="C10" s="316"/>
      <c r="D10" s="176"/>
      <c r="E10" s="176"/>
      <c r="F10" s="317"/>
    </row>
    <row r="11" spans="1:6" ht="15.75" customHeight="1">
      <c r="A11" s="292"/>
      <c r="B11" s="176"/>
      <c r="C11" s="316"/>
      <c r="D11" s="176"/>
      <c r="E11" s="176"/>
      <c r="F11" s="317"/>
    </row>
    <row r="12" spans="1:6" ht="15.75" customHeight="1">
      <c r="A12" s="292"/>
      <c r="B12" s="176"/>
      <c r="C12" s="316"/>
      <c r="D12" s="176"/>
      <c r="E12" s="176"/>
      <c r="F12" s="317"/>
    </row>
    <row r="13" spans="1:6" ht="15.75" customHeight="1">
      <c r="A13" s="292"/>
      <c r="B13" s="176"/>
      <c r="C13" s="316"/>
      <c r="D13" s="176"/>
      <c r="E13" s="176"/>
      <c r="F13" s="317"/>
    </row>
    <row r="14" spans="1:6" ht="15.75" customHeight="1">
      <c r="A14" s="292"/>
      <c r="B14" s="176"/>
      <c r="C14" s="316"/>
      <c r="D14" s="176"/>
      <c r="E14" s="176"/>
      <c r="F14" s="317"/>
    </row>
    <row r="15" spans="1:6" ht="15.75" customHeight="1">
      <c r="A15" s="292"/>
      <c r="B15" s="176"/>
      <c r="C15" s="316"/>
      <c r="D15" s="176"/>
      <c r="E15" s="176"/>
      <c r="F15" s="317"/>
    </row>
    <row r="16" spans="1:6" ht="15.75" customHeight="1">
      <c r="A16" s="292"/>
      <c r="B16" s="176"/>
      <c r="C16" s="316"/>
      <c r="D16" s="176"/>
      <c r="E16" s="176"/>
      <c r="F16" s="317"/>
    </row>
    <row r="17" spans="1:6" ht="15.75" customHeight="1">
      <c r="A17" s="292"/>
      <c r="B17" s="176"/>
      <c r="C17" s="316"/>
      <c r="D17" s="176"/>
      <c r="E17" s="176"/>
      <c r="F17" s="317"/>
    </row>
    <row r="18" spans="1:6" ht="15.75" customHeight="1">
      <c r="A18" s="292"/>
      <c r="B18" s="176"/>
      <c r="C18" s="316"/>
      <c r="D18" s="176"/>
      <c r="E18" s="176"/>
      <c r="F18" s="317"/>
    </row>
    <row r="19" spans="1:6" ht="15.75" customHeight="1">
      <c r="A19" s="292"/>
      <c r="B19" s="176"/>
      <c r="C19" s="316"/>
      <c r="D19" s="176"/>
      <c r="E19" s="176"/>
      <c r="F19" s="317"/>
    </row>
    <row r="20" spans="1:6" ht="15.75" customHeight="1">
      <c r="A20" s="292"/>
      <c r="B20" s="176"/>
      <c r="C20" s="316"/>
      <c r="D20" s="176"/>
      <c r="E20" s="176"/>
      <c r="F20" s="317"/>
    </row>
    <row r="21" spans="1:6" ht="15.75" customHeight="1">
      <c r="A21" s="292"/>
      <c r="B21" s="176"/>
      <c r="C21" s="316"/>
      <c r="D21" s="176"/>
      <c r="E21" s="176"/>
      <c r="F21" s="317"/>
    </row>
    <row r="22" spans="1:6" ht="15.75" customHeight="1" thickBot="1">
      <c r="A22" s="319"/>
      <c r="B22" s="177"/>
      <c r="C22" s="320"/>
      <c r="D22" s="177"/>
      <c r="E22" s="177"/>
      <c r="F22" s="321"/>
    </row>
    <row r="23" spans="1:6" s="324" customFormat="1" ht="18" customHeight="1" thickBot="1">
      <c r="A23" s="93" t="s">
        <v>94</v>
      </c>
      <c r="B23" s="322">
        <v>8473</v>
      </c>
      <c r="C23" s="543"/>
      <c r="D23" s="322">
        <v>3000</v>
      </c>
      <c r="E23" s="322">
        <v>4473</v>
      </c>
      <c r="F23" s="323">
        <v>1000</v>
      </c>
    </row>
  </sheetData>
  <sheetProtection/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105" r:id="rId1"/>
  <headerFooter alignWithMargins="0">
    <oddHeader xml:space="preserve">&amp;C&amp;"Times New Roman CE,Félkövér"&amp;12Beruházási (felhalmozási) célú kiadások
előirányzata feladatonként &amp;R&amp;"Times New Roman CE,Félkövér dőlt"&amp;11 5. számú melléklet&amp;"Times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Kissebbségi Önkormányzat</cp:lastModifiedBy>
  <cp:lastPrinted>2010-09-27T07:10:15Z</cp:lastPrinted>
  <dcterms:created xsi:type="dcterms:W3CDTF">1999-10-30T10:30:45Z</dcterms:created>
  <dcterms:modified xsi:type="dcterms:W3CDTF">2010-09-27T07:21:41Z</dcterms:modified>
  <cp:category/>
  <cp:version/>
  <cp:contentType/>
  <cp:contentStatus/>
</cp:coreProperties>
</file>