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5" activeTab="0"/>
  </bookViews>
  <sheets>
    <sheet name="1.sz.mell." sheetId="1" r:id="rId1"/>
    <sheet name="2.a.sz.mell " sheetId="2" r:id="rId2"/>
    <sheet name="2.b.sz.mell  " sheetId="3" r:id="rId3"/>
    <sheet name="3.a.sz.mell. " sheetId="4" r:id="rId4"/>
    <sheet name="3.b.sz.mell.  " sheetId="5" r:id="rId5"/>
    <sheet name="4.sz.mell" sheetId="6" r:id="rId6"/>
    <sheet name="5.sz.mell " sheetId="7" r:id="rId7"/>
    <sheet name="6.sz.mell " sheetId="8" r:id="rId8"/>
    <sheet name="7. sz. mell " sheetId="9" r:id="rId9"/>
    <sheet name="8.sz.mell " sheetId="10" r:id="rId10"/>
    <sheet name="9.sz.mell " sheetId="11" r:id="rId11"/>
    <sheet name=" 10. sz. mell " sheetId="12" r:id="rId12"/>
    <sheet name="11. sz. mell. " sheetId="13" r:id="rId13"/>
    <sheet name="12. sz. mell. " sheetId="14" r:id="rId14"/>
    <sheet name="13.1. sz. mell" sheetId="15" r:id="rId15"/>
    <sheet name="13.1. a.sz. mell " sheetId="16" r:id="rId16"/>
    <sheet name="13.1. b.sz. mell  " sheetId="17" r:id="rId17"/>
    <sheet name="13.1. c.sz. mell  " sheetId="18" r:id="rId18"/>
    <sheet name="13.1. e.sz. mell  " sheetId="19" r:id="rId19"/>
    <sheet name="13.1. d.sz. mell  " sheetId="20" r:id="rId20"/>
    <sheet name="13.1. f.sz. mell   " sheetId="21" r:id="rId21"/>
    <sheet name="13.2. sz. mell   " sheetId="22" r:id="rId22"/>
    <sheet name="13.3. sz. mell    " sheetId="23" r:id="rId23"/>
    <sheet name="13.4.a. sz. mell     " sheetId="24" r:id="rId24"/>
    <sheet name="13.4.b. sz. mell" sheetId="25" r:id="rId25"/>
    <sheet name=" 14. sz. mell" sheetId="26" r:id="rId26"/>
    <sheet name="15. sz.mell" sheetId="27" r:id="rId27"/>
    <sheet name="15.b. sz.mell " sheetId="28" r:id="rId28"/>
    <sheet name="15.c. sz.mell  " sheetId="29" r:id="rId29"/>
    <sheet name="16. sz. mell" sheetId="30" r:id="rId30"/>
    <sheet name="17.sz.mell" sheetId="31" r:id="rId31"/>
  </sheets>
  <definedNames>
    <definedName name="_xlnm.Print_Titles" localSheetId="25">' 14. sz. mell'!$1:$3</definedName>
    <definedName name="_xlnm.Print_Titles" localSheetId="14">'13.1. sz. mell'!$1:$7</definedName>
  </definedNames>
  <calcPr fullCalcOnLoad="1"/>
</workbook>
</file>

<file path=xl/sharedStrings.xml><?xml version="1.0" encoding="utf-8"?>
<sst xmlns="http://schemas.openxmlformats.org/spreadsheetml/2006/main" count="1542" uniqueCount="571">
  <si>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</si>
  <si>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</si>
  <si>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</si>
  <si>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</si>
  <si>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</si>
  <si>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</si>
  <si>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</si>
  <si>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</si>
  <si>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</si>
  <si>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</si>
  <si>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</si>
  <si>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</si>
  <si>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</si>
  <si>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</si>
  <si>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</si>
  <si>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</si>
  <si>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</si>
  <si>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</si>
  <si>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</si>
  <si>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</si>
  <si>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</si>
  <si>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</si>
  <si>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</si>
  <si>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</si>
  <si>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</si>
  <si>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</si>
  <si>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</si>
  <si>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</si>
  <si>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</si>
  <si>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</si>
  <si>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</si>
  <si>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</si>
  <si>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</si>
  <si>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</si>
  <si>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Kiadási jogcímek</t>
  </si>
  <si>
    <t>Személyi  juttatások</t>
  </si>
  <si>
    <t>Munkaadókat terhelő járulékok</t>
  </si>
  <si>
    <t>Ellátottak pénzbeli juttatása</t>
  </si>
  <si>
    <t>Rövid lejáratú hitel kamata</t>
  </si>
  <si>
    <t>Tartalékok</t>
  </si>
  <si>
    <t>Összesen</t>
  </si>
  <si>
    <t>Jogcím</t>
  </si>
  <si>
    <t>fő (ellátott)</t>
  </si>
  <si>
    <t>Ft/fő</t>
  </si>
  <si>
    <t>E Ft</t>
  </si>
  <si>
    <t>%-a</t>
  </si>
  <si>
    <t>Összesen:</t>
  </si>
  <si>
    <t>Cím neve, száma</t>
  </si>
  <si>
    <t>Polgármesteri hivatal</t>
  </si>
  <si>
    <t>01</t>
  </si>
  <si>
    <t>Alcím neve, száma</t>
  </si>
  <si>
    <t xml:space="preserve">  ………...…………        </t>
  </si>
  <si>
    <t>--------</t>
  </si>
  <si>
    <t>Ezer forintban !</t>
  </si>
  <si>
    <t>Előirányzat-csoport</t>
  </si>
  <si>
    <t>Előirányzat-csoport, kiemelt előirányzat megnevezése</t>
  </si>
  <si>
    <t>Előirányzat</t>
  </si>
  <si>
    <t>száma</t>
  </si>
  <si>
    <t>Bevételek</t>
  </si>
  <si>
    <t>Intézményi működési bevételek</t>
  </si>
  <si>
    <t>Önkormányzat sajátos működési bevételei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</si>
  <si>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</si>
  <si>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</si>
  <si>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</si>
  <si>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</si>
  <si>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</si>
  <si>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Normatív állami hozzájárulás</t>
  </si>
  <si>
    <t>Működésképtelen önkormányzatok tám.</t>
  </si>
  <si>
    <t>Normatív kötött felhasználású támogatás</t>
  </si>
  <si>
    <t>Címzett támogatás</t>
  </si>
  <si>
    <t>Céltámogatás</t>
  </si>
  <si>
    <t>EU támogatás</t>
  </si>
  <si>
    <t>Pénzforgalom nélküli bevételek</t>
  </si>
  <si>
    <t>Kiadások</t>
  </si>
  <si>
    <t>Működési kiadások</t>
  </si>
  <si>
    <t>Dologi jellegű kiadások</t>
  </si>
  <si>
    <t>Felhalmozási célú kiadások</t>
  </si>
  <si>
    <t>Egyéb fejlesztési célú kiadások</t>
  </si>
  <si>
    <t>Általános tartalék</t>
  </si>
  <si>
    <t>Céltartalék</t>
  </si>
  <si>
    <t>Egyéb kiadások</t>
  </si>
  <si>
    <t xml:space="preserve">KIADÁSOK ÖSSZESEN: </t>
  </si>
  <si>
    <t>Létszámkeret /átlagos állományi létszám/ (fő)</t>
  </si>
  <si>
    <t>Igazgatási feladatok</t>
  </si>
  <si>
    <t>Átvett pénzeszközök</t>
  </si>
  <si>
    <t>Önkormányzati támogatás</t>
  </si>
  <si>
    <t>Szociális gondoskodás</t>
  </si>
  <si>
    <t>02</t>
  </si>
  <si>
    <t>03</t>
  </si>
  <si>
    <t>Egészségügyi ellátás</t>
  </si>
  <si>
    <t>04</t>
  </si>
  <si>
    <t>05</t>
  </si>
  <si>
    <t>II. Költségvetési szerv</t>
  </si>
  <si>
    <t>III. Költségvetési szerv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</si>
  <si>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</si>
  <si>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</si>
  <si>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</si>
  <si>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</si>
  <si>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</si>
  <si>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</si>
  <si>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</si>
  <si>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stb.</t>
  </si>
  <si>
    <t>ÖSSZESEN:</t>
  </si>
  <si>
    <t>Hiány:</t>
  </si>
  <si>
    <t>Többlet:</t>
  </si>
  <si>
    <t>II. Tőkejellegű bevételek és kiadások mérlege
(Önkormányzati szinten)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</si>
  <si>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</si>
  <si>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</si>
  <si>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</si>
  <si>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</si>
  <si>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</si>
  <si>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</si>
  <si>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Polgármesteri hivatal igazgatási feladatok</t>
  </si>
  <si>
    <t>Települési vízellátás</t>
  </si>
  <si>
    <t>Közvilágítási feladatok</t>
  </si>
  <si>
    <t>Települési hulladékkezelés</t>
  </si>
  <si>
    <t>Rendszeres szociális segély</t>
  </si>
  <si>
    <t>Intézményfinanszírozás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</si>
  <si>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</si>
  <si>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</si>
  <si>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</si>
  <si>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</si>
  <si>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</si>
  <si>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Összesen (1+6)</t>
  </si>
  <si>
    <t>Hitel, kölcsön állomány január 1-jén</t>
  </si>
  <si>
    <t xml:space="preserve">Hitel, kölcsön </t>
  </si>
  <si>
    <t xml:space="preserve">Rövid lejáratú </t>
  </si>
  <si>
    <t>Hosszú lejáratú</t>
  </si>
  <si>
    <t>Kedvezmény nélkül elérhető bevétel</t>
  </si>
  <si>
    <t>Kedvezmények összege</t>
  </si>
  <si>
    <t xml:space="preserve">I. Működési bevételek és kiadások </t>
  </si>
  <si>
    <t xml:space="preserve">Önkormányzatok sajátos működési bevételei </t>
  </si>
  <si>
    <t>Önkormányzatok költségvetési támogatása és átengedett személyi jövedelemadó bevétele</t>
  </si>
  <si>
    <t>Működési célú kölcsönök visszatérülése, igénybevétele</t>
  </si>
  <si>
    <t>Működési célú előző évi pénzmaradvány igénybevétele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</si>
  <si>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</si>
  <si>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</si>
  <si>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II. Felhalmozási célú bevételek és kiadások</t>
  </si>
  <si>
    <t>Fejlesztési célú támogatások</t>
  </si>
  <si>
    <t>Felhalmozási ÁFA visszatérülése</t>
  </si>
  <si>
    <t>Értékesített tárgyi eszközök és
 immateriális javak ÁFA-ja</t>
  </si>
  <si>
    <t>Felhalmozási célú kölcsönök visszatérülése, igénybevétele</t>
  </si>
  <si>
    <t>Felhalmozási célú előző évi pénzmaradvány igénybevétele</t>
  </si>
  <si>
    <t>Felhalmozási kiadások (ÁFA-val együtt)</t>
  </si>
  <si>
    <t>Felújítási kiadások (ÁFA-val együtt)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</si>
  <si>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</si>
  <si>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</si>
  <si>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</si>
  <si>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</si>
  <si>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</si>
  <si>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</si>
  <si>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</si>
  <si>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</si>
  <si>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</si>
  <si>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</si>
  <si>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</si>
  <si>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</si>
  <si>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</si>
  <si>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Intézmény</t>
  </si>
  <si>
    <t>I. Intézmény</t>
  </si>
  <si>
    <t>II. Intézmény</t>
  </si>
  <si>
    <t>III. Intézmény</t>
  </si>
  <si>
    <t>Költségvetési szerv neve:</t>
  </si>
  <si>
    <t>Költségvetési szerv számlaszáma:</t>
  </si>
  <si>
    <t xml:space="preserve">Tartozásállomány megnevezése 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</si>
  <si>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</si>
  <si>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</si>
  <si>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</si>
  <si>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</si>
  <si>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</si>
  <si>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</si>
  <si>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</si>
  <si>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Hitelek, kölcsönök bevételei</t>
  </si>
  <si>
    <t>Értékpapírok bevételei</t>
  </si>
  <si>
    <t>Önkormányzatok sajátos felhalmozási és tőkebevételei</t>
  </si>
  <si>
    <t>Értékpapírok kiadásai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</si>
  <si>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</si>
  <si>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</si>
  <si>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</si>
  <si>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</si>
  <si>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</si>
  <si>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</si>
  <si>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</si>
  <si>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Előző évi vállalkozási eredmény igénybevétele</t>
  </si>
  <si>
    <t>Működésképtelen önkormányzatok támogatása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</si>
  <si>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</si>
  <si>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</si>
  <si>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</si>
  <si>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</si>
  <si>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</si>
  <si>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Kiegészítő támogatás (egyéb)</t>
  </si>
  <si>
    <t>6=(2-4-5)</t>
  </si>
  <si>
    <t>Kötelezettség jogcíme</t>
  </si>
  <si>
    <t>Köt. váll.
 éve</t>
  </si>
  <si>
    <t>9=(4+5+6+7+8)</t>
  </si>
  <si>
    <t>Kölcsön-
nyújtás
éve</t>
  </si>
  <si>
    <t xml:space="preserve">Lejárat
éve 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</si>
  <si>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</si>
  <si>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</si>
  <si>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</si>
  <si>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</si>
  <si>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</si>
  <si>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Támogatások elvonások</t>
  </si>
  <si>
    <t>Hitelek kamatai</t>
  </si>
  <si>
    <t>Egyéb bevételek</t>
  </si>
  <si>
    <t xml:space="preserve">Fajlagos
mérték </t>
  </si>
  <si>
    <t>Összesen
(2x3)</t>
  </si>
  <si>
    <t xml:space="preserve"> SZJA
részesedés</t>
  </si>
  <si>
    <t>SZJA
részesedés
(4x5)</t>
  </si>
  <si>
    <t>Állami
hozzájárulás
(4-6)</t>
  </si>
  <si>
    <t>Értékesített tárgyi eszközök, immateriális javak utáni ÁFA befizetés</t>
  </si>
  <si>
    <t>IV.  Hitelek kamatai</t>
  </si>
  <si>
    <t>V. Egyéb kiadások</t>
  </si>
  <si>
    <t xml:space="preserve">
Mutató-
szám
</t>
  </si>
  <si>
    <t>EU-s támogatásból megvalósuló projektek kiadásai</t>
  </si>
  <si>
    <t>Város- és községgazdálkodás</t>
  </si>
  <si>
    <t>Művelődési, sportfeladatok</t>
  </si>
  <si>
    <t>----------------------------------------------------------</t>
  </si>
  <si>
    <t>-------------------------</t>
  </si>
  <si>
    <t>Önkormányzatok sajátos működési bevételei</t>
  </si>
  <si>
    <t>Véglegesen átvett pénzeszk.</t>
  </si>
  <si>
    <t>Cél-, címzett támogatás</t>
  </si>
  <si>
    <t>Intézményi beruházás</t>
  </si>
  <si>
    <t>Felhalm. és tőkejell. kiadások</t>
  </si>
  <si>
    <t>…………………………………</t>
  </si>
  <si>
    <t>EU támogatásból megvalósuló projekt</t>
  </si>
  <si>
    <t>Költségvetési szervek támogatása</t>
  </si>
  <si>
    <t>3.1.</t>
  </si>
  <si>
    <t>3.2.</t>
  </si>
  <si>
    <t>3.3.</t>
  </si>
  <si>
    <t>3.4.</t>
  </si>
  <si>
    <t>4.1.</t>
  </si>
  <si>
    <t>4.2.</t>
  </si>
  <si>
    <t>4.3.</t>
  </si>
  <si>
    <t>5.1.</t>
  </si>
  <si>
    <t>5.2.</t>
  </si>
  <si>
    <t>5.3.</t>
  </si>
  <si>
    <t>6.1.</t>
  </si>
  <si>
    <t>6.2.</t>
  </si>
  <si>
    <t>8.1.</t>
  </si>
  <si>
    <t>8.2.</t>
  </si>
  <si>
    <t>Színházi támogatás</t>
  </si>
  <si>
    <t>Kiegészítő támogatás</t>
  </si>
  <si>
    <t>OEP-től átvett pénzeszköz</t>
  </si>
  <si>
    <t>6.1.1.</t>
  </si>
  <si>
    <t>6.1.2.</t>
  </si>
  <si>
    <t>6.1.3.</t>
  </si>
  <si>
    <t>6.1.4.</t>
  </si>
  <si>
    <t>Elkülönített állami pénzalapoktól átvett pénzeszköz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</si>
  <si>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</si>
  <si>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</si>
  <si>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</si>
  <si>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</si>
  <si>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</si>
  <si>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</si>
  <si>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I. Önkormányzat működési bevételei (2+3)</t>
  </si>
  <si>
    <t>6.2.1.</t>
  </si>
  <si>
    <t>6.2.2.</t>
  </si>
  <si>
    <t>6.2.3.</t>
  </si>
  <si>
    <t>6.2.4.</t>
  </si>
  <si>
    <t>VI. Finanszírozási bevételek (8.1+8.2)</t>
  </si>
  <si>
    <t>FOLYÓ BEVÉTELEK ÖSSZESEN: (1+4+5+6+7+8)</t>
  </si>
  <si>
    <t>10.2.</t>
  </si>
  <si>
    <t>10.1.</t>
  </si>
  <si>
    <t>Előző évi várható pénzmaradvány igénybevétele (10.1.+10.2)</t>
  </si>
  <si>
    <t>BEVÉTELEK ÖSSZESEN: (9+10+11+12)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</si>
  <si>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</si>
  <si>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</si>
  <si>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</si>
  <si>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</si>
  <si>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</si>
  <si>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</si>
  <si>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</si>
  <si>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</si>
  <si>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</si>
  <si>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</si>
  <si>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</si>
  <si>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VI. Finanszírozási kiadások (6.1+6.2)</t>
  </si>
  <si>
    <t xml:space="preserve"> KIADÁSOK ÖSSZESEN: (1+2+3+4+5+6)</t>
  </si>
  <si>
    <t>2007.</t>
  </si>
  <si>
    <t>V. Tám. kölcs. visszatér. igénybev., értékp. bev. (7.1+7.2)</t>
  </si>
  <si>
    <t>Alcím nevét beírni !!!</t>
  </si>
  <si>
    <t>Rövid lejáratú hitel</t>
  </si>
  <si>
    <t>Működési célú kölcsönök nyújtása és törlesztése</t>
  </si>
  <si>
    <t>Rövid lejáratú hitel visszafizetése</t>
  </si>
  <si>
    <t>Rövid lejáratú értékpapírok beváltása, vásárlása</t>
  </si>
  <si>
    <t>Hosszú lejáratú hitel</t>
  </si>
  <si>
    <t>Hosszú lejáratú értékpapírok kibocsátása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</si>
  <si>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</si>
  <si>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</si>
  <si>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</si>
  <si>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</si>
  <si>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Bevételek összesen:</t>
  </si>
  <si>
    <t>Kiadások összesen:</t>
  </si>
  <si>
    <t>Pénzkészlet</t>
  </si>
  <si>
    <t>Egyenleg</t>
  </si>
  <si>
    <t>Ez a táblázat a tényleges bevételek és kiadások alakulásának megfigyelésére szolgál!</t>
  </si>
  <si>
    <t>Ez a táblázat automatikusan előállítja a tervezett és tényleges  bevételek és kiadások egyenlegét havonta!</t>
  </si>
  <si>
    <t>Cél- címzett támogatás</t>
  </si>
  <si>
    <t>2008.</t>
  </si>
  <si>
    <t>Sor- szám</t>
  </si>
  <si>
    <t>Intézményi működési bevételek (levonva a felhalmozási ÁFA visszatérülések, értékesített tárgyi eszközök és immateriális javak ÁFA-ja, működési célú pénzeszközátvétel államháztartáson kívülről)</t>
  </si>
  <si>
    <t>Rövid lejáratú értékpapírok értékesítése, kibocsátása</t>
  </si>
  <si>
    <t>Működési célú pénzeszközátvétel államháztartáson kívülről</t>
  </si>
  <si>
    <t>Támogatásértékű működési bevétel</t>
  </si>
  <si>
    <t>Támogatásértékű (lebonyolítási) célú működési bevétel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</si>
  <si>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</si>
  <si>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</si>
  <si>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</si>
  <si>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Működési célú bevételek összesen   (01+...+10)</t>
  </si>
  <si>
    <t>Működési célú kiadások összesen   (12+...+23)</t>
  </si>
  <si>
    <t>Önkormányzatok felhalmozási és tőke jellegű bevételei (levonva a felhalmozási célú pénzeszközátvétel államháztartáson kívülről)</t>
  </si>
  <si>
    <t>Önkormányzatok sajátos felhalmozási és tőke bevételei</t>
  </si>
  <si>
    <t>Felhalmozási célú pénzeszközátvétel államháztartáson kívülről</t>
  </si>
  <si>
    <t>Támogatásértékű felhalmozási bevétel</t>
  </si>
  <si>
    <t>Továbbadási (lebonyolítási) célú felhalmozási bevétel</t>
  </si>
  <si>
    <t>Felhalmozási célú bevételek összesen (25+..+36)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</si>
  <si>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</si>
  <si>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</si>
  <si>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</si>
  <si>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Felhalmozási célú kiadások összesen (38+..+48)</t>
  </si>
  <si>
    <t>Önkormányzat bevételei ÖSSZESEN (11+37)</t>
  </si>
  <si>
    <t>Önkormányzat kiadásai ÖSSZESEN (24+49)</t>
  </si>
  <si>
    <t>6.3.</t>
  </si>
  <si>
    <t>Egyéb kvi szervtől átvett támogatás</t>
  </si>
  <si>
    <t>6.4.</t>
  </si>
  <si>
    <t>IV. Véglegesen átvett pénzeszközök (6.1+6.2+6.3+6.4)</t>
  </si>
  <si>
    <t>Egyéb saját bevétel</t>
  </si>
  <si>
    <t>Általános forgalmi adó-bevételek, visszatérülések</t>
  </si>
  <si>
    <t>Hozam- és kamatbevételek</t>
  </si>
  <si>
    <t>Felhalmozási célú pénzeszközátv. államh. kívülről</t>
  </si>
  <si>
    <t>Támogatások,  kiegészítések</t>
  </si>
  <si>
    <t>Támogatásértékű bevételek</t>
  </si>
  <si>
    <t>Pénzmaradvány átadás</t>
  </si>
  <si>
    <t>1.5</t>
  </si>
  <si>
    <t>Működési célú pénzeszközátadás államháztartáson kívülre</t>
  </si>
  <si>
    <t>Pénzforgalom nélküli kiadások</t>
  </si>
  <si>
    <t>1.8.</t>
  </si>
  <si>
    <t>1.9.</t>
  </si>
  <si>
    <t>1.10.</t>
  </si>
  <si>
    <t>1.11.</t>
  </si>
  <si>
    <t>Kamatkiadások</t>
  </si>
  <si>
    <t>2.6.</t>
  </si>
  <si>
    <t>1.12.</t>
  </si>
  <si>
    <t>Működési célú pénzeszközát. államháztartáson kívülre</t>
  </si>
  <si>
    <t>Előző évi vállalkozási eredmény</t>
  </si>
  <si>
    <t>Támogatások, elvonások</t>
  </si>
  <si>
    <t>Felhalmozási célú pénzeszközát. Államháztart. kívülre</t>
  </si>
  <si>
    <t>Működési célú pénzeszközát. államháztart. kívülre</t>
  </si>
  <si>
    <t>Támogatásértékű bev.</t>
  </si>
  <si>
    <t>Támogatásértékű műk.kiadás</t>
  </si>
  <si>
    <t>Társadalom- és szociálpol. jutt.</t>
  </si>
  <si>
    <t>Garancia- és kezességváll. Kiadás</t>
  </si>
  <si>
    <t>Felhalm. célú pénzeszközátadás államháztartáson kívülre</t>
  </si>
  <si>
    <t>Támogatásértékű kiadások</t>
  </si>
  <si>
    <t>I. Folyó (működési) kiadások (1.1+…+1.12)</t>
  </si>
  <si>
    <t>4.4.</t>
  </si>
  <si>
    <t>4.5.</t>
  </si>
  <si>
    <t>4.6.</t>
  </si>
  <si>
    <t>4.7.</t>
  </si>
  <si>
    <t>4.7.1.</t>
  </si>
  <si>
    <t>4.7.2.</t>
  </si>
  <si>
    <t>4.7.3.</t>
  </si>
  <si>
    <t>Véglegesen átvett pénzeszközök</t>
  </si>
  <si>
    <t>Támogatásértékű működési bevételek</t>
  </si>
  <si>
    <t>Támogatásértékű felhalmozási bevételek</t>
  </si>
  <si>
    <t>Működési célú pénzeszközátvétel</t>
  </si>
  <si>
    <t>Felhalmozási célú pénzeszközátvétel</t>
  </si>
  <si>
    <t xml:space="preserve">Intézményi működési bevételek </t>
  </si>
  <si>
    <t>Tám. kölcsön, visszatér. igénybev. értékp. bevét.</t>
  </si>
  <si>
    <t>Műk. célú kölcsön visszatérülés, értékpapír bevétel</t>
  </si>
  <si>
    <t>Felhalm. célú kölcsön visszatérülés, értékpapír bevétel</t>
  </si>
  <si>
    <t>Működési célú pénzmaradvány átadás</t>
  </si>
  <si>
    <t>Felhalmozási célú pénzmaradvány átadás</t>
  </si>
  <si>
    <t>2.7.</t>
  </si>
  <si>
    <t>2009.</t>
  </si>
  <si>
    <t>Ellátottak térítési díjának elengedése</t>
  </si>
  <si>
    <t>Ellátottak kártérítésének elengedése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</si>
  <si>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</si>
  <si>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</si>
  <si>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</si>
  <si>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</si>
  <si>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</si>
  <si>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</si>
  <si>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</si>
  <si>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…………..-ból biztosított kedvezmény, mentesség*</t>
  </si>
  <si>
    <t>*</t>
  </si>
  <si>
    <t xml:space="preserve">   - egyéb folyó kiadásokból céljellegű kiadás</t>
  </si>
  <si>
    <t>Kiemelt előirány-
zat</t>
  </si>
  <si>
    <t xml:space="preserve">   - személyi juttatásból céljellegű kiadás</t>
  </si>
  <si>
    <t>2009. évre</t>
  </si>
  <si>
    <r>
      <t>I/1. Intézményi működési bevételek</t>
    </r>
    <r>
      <rPr>
        <b/>
        <vertAlign val="superscript"/>
        <sz val="8"/>
        <rFont val="Times New Roman CE"/>
        <family val="0"/>
      </rPr>
      <t>*</t>
    </r>
  </si>
  <si>
    <t>Helyi adók*</t>
  </si>
  <si>
    <t>I/2. Önkormányzat sajátos műk. bevételei (3.1+…+3.4)*</t>
  </si>
  <si>
    <t>Átengedett központi adók*</t>
  </si>
  <si>
    <t>Normatív hozzájárulások*</t>
  </si>
  <si>
    <t>Normatív kötött felhasználású  támogatás*</t>
  </si>
  <si>
    <t>Dologi  kiadások*</t>
  </si>
  <si>
    <t>Felújítás*</t>
  </si>
  <si>
    <t>Intézményi beruházási kiadások*</t>
  </si>
  <si>
    <t>A bevételek részletesebb bontásban is tagolhatók, illetve legalább  * -gal jelölt jogcím-csoporton belüli részletezést külön mellékletben célszerű bemutatni.</t>
  </si>
  <si>
    <t>Önkormányzatok sajátos felhalmozási és tőkebevételei*</t>
  </si>
  <si>
    <t>Támogatásértékű működési bevételek (6.1.1.+…+6.1.4.)*</t>
  </si>
  <si>
    <t>Támogatásértékű felhalmozási bevételek (6.2.1.+…+6.2.4.)*</t>
  </si>
  <si>
    <t>Működési célú pénzeszköz átvétel államháztartáson kívülről*</t>
  </si>
  <si>
    <t>A   * -gal jelölt jogcím-csoporton belüli kiadásokat ÁFA-val együtt  célszerű tervezni, illetve bemutatni.</t>
  </si>
  <si>
    <t xml:space="preserve">Egyéb </t>
  </si>
  <si>
    <t>Támogatott szervezet neve</t>
  </si>
  <si>
    <t>Támogatás célja</t>
  </si>
  <si>
    <t>Támogatás összge 
(E Ft)</t>
  </si>
  <si>
    <t>30.</t>
  </si>
  <si>
    <t>31.</t>
  </si>
  <si>
    <t>32.</t>
  </si>
  <si>
    <t>33.</t>
  </si>
  <si>
    <t>Források</t>
  </si>
  <si>
    <t>2008. után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</si>
  <si>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</si>
  <si>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</si>
  <si>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</si>
  <si>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</si>
  <si>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</si>
  <si>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</si>
  <si>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</si>
  <si>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</si>
  <si>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</si>
  <si>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Központi támogatás</t>
  </si>
  <si>
    <t>Egyéb</t>
  </si>
  <si>
    <t>Dologi  kiadások</t>
  </si>
  <si>
    <t>II. Felhalmozási és tőke jellegű kiadások (2.1+…+2.4)</t>
  </si>
  <si>
    <t>III. Tartalékok (3.1+3.2)</t>
  </si>
  <si>
    <t>IV. Egyéb kiadások</t>
  </si>
  <si>
    <t>Előző évi várható pénzmaradvány igénybevétele (7.1.+7.2)</t>
  </si>
  <si>
    <t xml:space="preserve">Támogatásértékű működési bevételek </t>
  </si>
  <si>
    <t xml:space="preserve">Támogatásértékű felhalmozási bevételek </t>
  </si>
  <si>
    <t>Működési célú pénzeszköz átvétel államháztartáson kívülről</t>
  </si>
  <si>
    <t>Felhalmozási célú pénzeszk. átvétel államháztartáson kívülről</t>
  </si>
  <si>
    <t>V. Tám. kölcs. visszatér. igénybev., értékp. bev. (5.1+5.2)</t>
  </si>
  <si>
    <t>FOLYÓ BEVÉTELEK ÖSSZESEN: (1+2+3+4+5)</t>
  </si>
  <si>
    <t>BEVÉTELEK ÖSSZESEN: (6+7)</t>
  </si>
  <si>
    <t>Garancia és kezességvállalásból származó kifizetés</t>
  </si>
  <si>
    <t>Hatósági jogkörhöz köthető működési bevétel</t>
  </si>
  <si>
    <t>EU-s forrásból származó bevétel</t>
  </si>
  <si>
    <t xml:space="preserve">I. Önkormányzat működési bevételei </t>
  </si>
  <si>
    <t>II. Támogatások, kiegészítések (4.1+…+4.7)</t>
  </si>
  <si>
    <t>II. Támogatások, kiegészítések (2.1+…+2.3)</t>
  </si>
  <si>
    <t>III. Felhalmozási és tőkejellegű bevételek (3.1+…+3.3)</t>
  </si>
  <si>
    <t>Átvett pénzeszközök államháztartáson kívülről</t>
  </si>
  <si>
    <t>Személyi jellegű</t>
  </si>
  <si>
    <t>Beruházások, beszerzések</t>
  </si>
  <si>
    <t>Szolgáltatások igénybe vétele</t>
  </si>
  <si>
    <t>Adminisztratív költségek</t>
  </si>
  <si>
    <t>13/1. számú melléklet</t>
  </si>
  <si>
    <t>13/1/a. számú melléklet</t>
  </si>
  <si>
    <t>13/1/b. számú melléklet</t>
  </si>
  <si>
    <t>13/1/c. számú melléklet</t>
  </si>
  <si>
    <t>13/1/d. számú melléklet</t>
  </si>
  <si>
    <t>13/1/e. számú melléklet</t>
  </si>
  <si>
    <t>13/3. számú melléklet</t>
  </si>
  <si>
    <t>13/1/f. számú melléklet</t>
  </si>
  <si>
    <t>III. Felhalmozási és tőkejellegű bevételek (5.1+…+5.3)*</t>
  </si>
  <si>
    <t>IV. Véglegesen átvett pénzeszközök (4.1+...+4.4)</t>
  </si>
  <si>
    <t>KIADÁSOK ÖSSZESEN: (1+2+3+4)</t>
  </si>
  <si>
    <t>- saját erőből központi támogatás</t>
  </si>
  <si>
    <t>13/2. számú melléklet</t>
  </si>
  <si>
    <t>15-30 nap 
közötti 
állomány</t>
  </si>
  <si>
    <t>30-60 nap 
közötti 
állomány</t>
  </si>
  <si>
    <t>60 napon 
túli 
állomány</t>
  </si>
  <si>
    <t>- ellátottak pénzbeli juttatásából céljellegű kiadás</t>
  </si>
  <si>
    <t>06</t>
  </si>
  <si>
    <t>Felhalm. célú pénzeszk. átvétel államháztartáson kívülről*</t>
  </si>
  <si>
    <t>Fejlesztési célú támogatások (4.7.1+…+4.7.3)*</t>
  </si>
  <si>
    <t>Központosított előirányzatokból támogatás</t>
  </si>
  <si>
    <t>Fejlesztési és vis maior támogatás</t>
  </si>
  <si>
    <t>Egyéb fejlesztési támogatás</t>
  </si>
  <si>
    <t>Összesen (1+4+7+9+11)</t>
  </si>
  <si>
    <t>Ápolási díj</t>
  </si>
  <si>
    <t>Társfinanszírozás</t>
  </si>
  <si>
    <t>Hozzájárulás  (E Ft)</t>
  </si>
  <si>
    <r>
      <t xml:space="preserve">A rendeletben csak ezt a táblát kell szerepeltetni! </t>
    </r>
    <r>
      <rPr>
        <sz val="11"/>
        <rFont val="Times New Roman CE"/>
        <family val="0"/>
      </rPr>
      <t>A 15/b. és a 15/c. táblázat a tényadatokat, illetve a terv és tényadatok eltérését mutatja.</t>
    </r>
  </si>
  <si>
    <t>A helyi adókból biztosított kedvezményeket, mentességeket, adónemenként kell feltüntetni.</t>
  </si>
  <si>
    <t>Beruházás feladatonként</t>
  </si>
  <si>
    <t>Felújítás célonként</t>
  </si>
  <si>
    <t>Ellátottak térítési díja</t>
  </si>
  <si>
    <t>1.5.</t>
  </si>
  <si>
    <t>II. Felhalmozási és tőke jellegű kiadások (2.1+…+2.7)</t>
  </si>
  <si>
    <t>III. Tartalékok (3.1+...+3.2)</t>
  </si>
  <si>
    <t>I. Folyó (működési) kiadások (1.1+…+1.6)</t>
  </si>
  <si>
    <t>2006. évi 
tény</t>
  </si>
  <si>
    <t>2007. évi várható</t>
  </si>
  <si>
    <t>2008. évi előirányzat</t>
  </si>
  <si>
    <t>Függő, átfutó, kiegyenlítő bevételek</t>
  </si>
  <si>
    <t>Függő, átfutó, kiegyenlítő kiadások</t>
  </si>
  <si>
    <t xml:space="preserve">Függő, átfutó kiadások </t>
  </si>
  <si>
    <t xml:space="preserve">Vagyonszerzés </t>
  </si>
  <si>
    <t>Felhasználás
2007. XII.31-ig</t>
  </si>
  <si>
    <t>Tőketörlesztés</t>
  </si>
  <si>
    <t>2010.</t>
  </si>
  <si>
    <t xml:space="preserve">Kamat </t>
  </si>
  <si>
    <t>NEMLEGES</t>
  </si>
  <si>
    <t>DOMASZOLG KVSZ</t>
  </si>
  <si>
    <t>Általános Iskola</t>
  </si>
  <si>
    <t>13/4/ számú melléklet</t>
  </si>
  <si>
    <t xml:space="preserve">III. Költségvetési szerv </t>
  </si>
  <si>
    <t xml:space="preserve">Napköziotthonos Óvoda </t>
  </si>
  <si>
    <t>Helyi Cigány Kisebbségi Önkormányzat</t>
  </si>
  <si>
    <t xml:space="preserve">Bursa Hungarica </t>
  </si>
  <si>
    <t>ösztöndíj</t>
  </si>
  <si>
    <t>kisértékű eszköz besz.</t>
  </si>
  <si>
    <t xml:space="preserve">Domaházi Hagyományőrző Egyesület </t>
  </si>
  <si>
    <t>ruházat vásárlás</t>
  </si>
  <si>
    <t>Kistérségi Társulás</t>
  </si>
  <si>
    <t>okt, belső ell. Csal. Segítés</t>
  </si>
  <si>
    <t>Rendvédelmi szervek támogatása</t>
  </si>
  <si>
    <t>Lakossági víztámogatás</t>
  </si>
  <si>
    <t>víztámogatás</t>
  </si>
  <si>
    <t>Település-üzemeltetési, igatgatási és sportfeladatok</t>
  </si>
  <si>
    <t>-</t>
  </si>
  <si>
    <t xml:space="preserve">Kiegészítés </t>
  </si>
  <si>
    <t xml:space="preserve">Tömegközlekedési feladatok </t>
  </si>
  <si>
    <t>Egyéb felhalmozási kiadások</t>
  </si>
  <si>
    <t xml:space="preserve">Működési célú pénzeszköz átadás </t>
  </si>
  <si>
    <t xml:space="preserve"> Felhalmozási célú kamatkiadás</t>
  </si>
  <si>
    <t>eFt</t>
  </si>
  <si>
    <t>Társ-i, gazd-i szempontból elm. Térs. Tám.</t>
  </si>
  <si>
    <t xml:space="preserve">Pénzbeli szoc. Juttatás </t>
  </si>
  <si>
    <t>Helyi közművelődési feladatok</t>
  </si>
  <si>
    <t>Óvodai nevelés</t>
  </si>
  <si>
    <t>Sajátos nevelési igényű tanulók nevelése</t>
  </si>
  <si>
    <t>Kizárólag magyar nyelven folyó roma kiss. Oktatás</t>
  </si>
  <si>
    <t>Óvodai kedvezményes étkeztetés</t>
  </si>
  <si>
    <t>Pedagógus szakvizsga támogatás</t>
  </si>
  <si>
    <t>Önkormányzat által szervezett közfogl. Tám.</t>
  </si>
  <si>
    <t>Helyi önk. Megillető SZJA megosztás</t>
  </si>
  <si>
    <t>Város és községgazdálkodás</t>
  </si>
  <si>
    <t>Települési szennvízhálózat üzemeltetés</t>
  </si>
  <si>
    <t xml:space="preserve">Eseti pénzbeni ellátás </t>
  </si>
  <si>
    <t>Ált. Iskola fenntartása</t>
  </si>
  <si>
    <t>Óvoda fenntartása</t>
  </si>
  <si>
    <t>Helyi Cigány Kisebbségi Önkorm.</t>
  </si>
  <si>
    <t>Köztemető fenntart. Feladatok</t>
  </si>
  <si>
    <t>Aktív korú szoc. Segély</t>
  </si>
  <si>
    <t xml:space="preserve">Művelődési Ház fenntartása </t>
  </si>
  <si>
    <t xml:space="preserve">Lakásfenntartási támogatás </t>
  </si>
  <si>
    <t>Vagyonszerzés</t>
  </si>
  <si>
    <t>2010. évre</t>
  </si>
  <si>
    <t>2008. év utáni szükséglet
(6=2 - 4 - 5)</t>
  </si>
  <si>
    <t>Gyermekétkeztetés</t>
  </si>
  <si>
    <t>Kommunális adó</t>
  </si>
  <si>
    <t>2007. évi 
tény</t>
  </si>
  <si>
    <t>2008. évi várható</t>
  </si>
  <si>
    <t>2009. évi előirányzat</t>
  </si>
  <si>
    <t>Normatív hozzájárulás</t>
  </si>
  <si>
    <t>A 2009. évi normatív  hozzájárulások  alakulása jogcímenként</t>
  </si>
  <si>
    <t>Települési sportfeladatok</t>
  </si>
  <si>
    <t>Falubusz beszerzése</t>
  </si>
  <si>
    <t xml:space="preserve">
2009. év utáni szükséglet
</t>
  </si>
  <si>
    <t>2007, 2010</t>
  </si>
  <si>
    <t>Felhasználás
2008. XII.31-ig</t>
  </si>
  <si>
    <t xml:space="preserve">   Felhalmozási célú törlesztőrészlet</t>
  </si>
  <si>
    <t xml:space="preserve">   Kamatkiadás </t>
  </si>
  <si>
    <t xml:space="preserve">   Eseti gyermekvédelmi ellátások </t>
  </si>
  <si>
    <t>Egyéb központi támogatás</t>
  </si>
  <si>
    <t>2009. előtti kifizetés</t>
  </si>
  <si>
    <t>2011.</t>
  </si>
  <si>
    <t>2011. 
után</t>
  </si>
  <si>
    <t>2005, 2007</t>
  </si>
  <si>
    <t>2011. évre</t>
  </si>
  <si>
    <t>Önkormányzaton kívüli EU-s projektekhez történő hozzájárulás 2009. évi előir.</t>
  </si>
  <si>
    <t>2012. után</t>
  </si>
  <si>
    <t>13/5. számú melléklet</t>
  </si>
  <si>
    <t>......................, 2009. .......................... hó ..... nap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</si>
</sst>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</numFmts>
  <fonts count="36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 CE"/>
      <family val="0"/>
    </font>
    <font>
      <b/>
      <u val="single"/>
      <sz val="12"/>
      <name val="Times New Roman CE"/>
      <family val="1"/>
    </font>
    <font>
      <b/>
      <u val="single"/>
      <sz val="8"/>
      <name val="Times New Roman CE"/>
      <family val="1"/>
    </font>
    <font>
      <u val="single"/>
      <sz val="8"/>
      <name val="Times New Roman CE"/>
      <family val="1"/>
    </font>
    <font>
      <i/>
      <u val="single"/>
      <sz val="8"/>
      <name val="Times New Roman CE"/>
      <family val="1"/>
    </font>
    <font>
      <u val="single"/>
      <sz val="12"/>
      <name val="Times New Roman CE"/>
      <family val="1"/>
    </font>
    <font>
      <u val="single"/>
      <sz val="10"/>
      <name val="Times New Roman CE"/>
      <family val="0"/>
    </font>
    <font>
      <b/>
      <u val="single"/>
      <sz val="9"/>
      <name val="Times New Roman CE"/>
      <family val="0"/>
    </font>
    <font>
      <b/>
      <u val="single"/>
      <sz val="12"/>
      <name val="Times New Roman"/>
      <family val="1"/>
    </font>
    <font>
      <u val="single"/>
      <sz val="8"/>
      <name val="Times New Roman"/>
      <family val="1"/>
    </font>
    <font>
      <b/>
      <u val="single"/>
      <sz val="8"/>
      <name val="Times New Roman"/>
      <family val="1"/>
    </font>
  </fonts>
  <fills count="4">
    <fill>
      <patternFill/>
    </fill>
    <fill>
      <patternFill patternType="gray125"/>
    </fill>
    <fill>
      <patternFill patternType="darkHorizontal"/>
    </fill>
    <fill>
      <patternFill patternType="lightHorizontal"/>
    </fill>
  </fills>
  <borders count="7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19" applyFont="1" applyFill="1">
      <alignment/>
      <protection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0" fontId="4" fillId="0" borderId="4" xfId="0" applyFont="1" applyFill="1" applyBorder="1" applyAlignment="1" quotePrefix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 quotePrefix="1">
      <alignment horizontal="right" vertical="center"/>
    </xf>
    <xf numFmtId="0" fontId="0" fillId="0" borderId="8" xfId="0" applyFont="1" applyBorder="1" applyAlignment="1">
      <alignment vertical="center" wrapText="1"/>
    </xf>
    <xf numFmtId="0" fontId="7" fillId="0" borderId="0" xfId="19" applyFont="1" applyFill="1" applyBorder="1" applyAlignment="1" applyProtection="1">
      <alignment horizontal="center" vertical="center" wrapText="1"/>
      <protection/>
    </xf>
    <xf numFmtId="0" fontId="7" fillId="0" borderId="0" xfId="19" applyFont="1" applyFill="1" applyBorder="1" applyAlignment="1" applyProtection="1">
      <alignment vertical="center" wrapText="1"/>
      <protection/>
    </xf>
    <xf numFmtId="0" fontId="3" fillId="0" borderId="0" xfId="19" applyFont="1" applyFill="1" applyProtection="1">
      <alignment/>
      <protection/>
    </xf>
    <xf numFmtId="164" fontId="7" fillId="0" borderId="9" xfId="19" applyNumberFormat="1" applyFont="1" applyFill="1" applyBorder="1" applyAlignment="1" applyProtection="1">
      <alignment horizontal="centerContinuous" vertical="center"/>
      <protection/>
    </xf>
    <xf numFmtId="0" fontId="4" fillId="0" borderId="3" xfId="0" applyFont="1" applyFill="1" applyBorder="1" applyAlignment="1" applyProtection="1">
      <alignment horizontal="left" vertical="center" indent="1"/>
      <protection locked="0"/>
    </xf>
    <xf numFmtId="0" fontId="18" fillId="0" borderId="10" xfId="19" applyFont="1" applyFill="1" applyBorder="1" applyAlignment="1" applyProtection="1">
      <alignment horizontal="left" vertical="center" wrapText="1" indent="1"/>
      <protection/>
    </xf>
    <xf numFmtId="0" fontId="18" fillId="0" borderId="11" xfId="19" applyFont="1" applyFill="1" applyBorder="1" applyAlignment="1" applyProtection="1">
      <alignment horizontal="left" vertical="center" wrapText="1" indent="1"/>
      <protection/>
    </xf>
    <xf numFmtId="164" fontId="18" fillId="0" borderId="11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1" xfId="19" applyNumberFormat="1" applyFont="1" applyFill="1" applyBorder="1" applyAlignment="1" applyProtection="1">
      <alignment vertical="center" wrapText="1"/>
      <protection locked="0"/>
    </xf>
    <xf numFmtId="164" fontId="18" fillId="0" borderId="12" xfId="19" applyNumberFormat="1" applyFont="1" applyFill="1" applyBorder="1" applyAlignment="1" applyProtection="1">
      <alignment vertical="center" wrapText="1"/>
      <protection locked="0"/>
    </xf>
    <xf numFmtId="0" fontId="18" fillId="0" borderId="13" xfId="19" applyFont="1" applyFill="1" applyBorder="1" applyAlignment="1" applyProtection="1">
      <alignment horizontal="left" vertical="center" wrapText="1" indent="1"/>
      <protection/>
    </xf>
    <xf numFmtId="0" fontId="18" fillId="0" borderId="14" xfId="19" applyFont="1" applyFill="1" applyBorder="1" applyAlignment="1" applyProtection="1">
      <alignment horizontal="left" vertical="center" wrapText="1" indent="1"/>
      <protection/>
    </xf>
    <xf numFmtId="164" fontId="18" fillId="0" borderId="14" xfId="19" applyNumberFormat="1" applyFont="1" applyFill="1" applyBorder="1" applyAlignment="1" applyProtection="1">
      <alignment vertical="center" wrapText="1"/>
      <protection locked="0"/>
    </xf>
    <xf numFmtId="164" fontId="18" fillId="0" borderId="15" xfId="19" applyNumberFormat="1" applyFont="1" applyFill="1" applyBorder="1" applyAlignment="1" applyProtection="1">
      <alignment vertical="center" wrapText="1"/>
      <protection locked="0"/>
    </xf>
    <xf numFmtId="0" fontId="18" fillId="0" borderId="0" xfId="19" applyFont="1" applyFill="1" applyAlignment="1" applyProtection="1">
      <alignment horizontal="left" indent="1"/>
      <protection/>
    </xf>
    <xf numFmtId="164" fontId="18" fillId="0" borderId="16" xfId="19" applyNumberFormat="1" applyFont="1" applyFill="1" applyBorder="1" applyAlignment="1" applyProtection="1">
      <alignment vertical="center" wrapText="1"/>
      <protection locked="0"/>
    </xf>
    <xf numFmtId="164" fontId="18" fillId="0" borderId="17" xfId="19" applyNumberFormat="1" applyFont="1" applyFill="1" applyBorder="1" applyAlignment="1" applyProtection="1">
      <alignment vertical="center" wrapText="1"/>
      <protection locked="0"/>
    </xf>
    <xf numFmtId="0" fontId="19" fillId="0" borderId="11" xfId="19" applyFont="1" applyFill="1" applyBorder="1" applyAlignment="1" applyProtection="1">
      <alignment horizontal="left" vertical="center" wrapText="1" indent="1"/>
      <protection/>
    </xf>
    <xf numFmtId="0" fontId="18" fillId="0" borderId="3" xfId="19" applyFont="1" applyFill="1" applyBorder="1" applyAlignment="1" applyProtection="1">
      <alignment horizontal="left" vertical="center" wrapText="1" indent="1"/>
      <protection/>
    </xf>
    <xf numFmtId="164" fontId="18" fillId="0" borderId="3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3" xfId="19" applyNumberFormat="1" applyFont="1" applyFill="1" applyBorder="1" applyAlignment="1" applyProtection="1">
      <alignment vertical="center" wrapText="1"/>
      <protection locked="0"/>
    </xf>
    <xf numFmtId="164" fontId="18" fillId="0" borderId="4" xfId="19" applyNumberFormat="1" applyFont="1" applyFill="1" applyBorder="1" applyAlignment="1" applyProtection="1">
      <alignment vertical="center" wrapText="1"/>
      <protection locked="0"/>
    </xf>
    <xf numFmtId="0" fontId="18" fillId="0" borderId="18" xfId="19" applyFont="1" applyFill="1" applyBorder="1" applyAlignment="1" applyProtection="1">
      <alignment horizontal="left" vertical="center" wrapText="1" indent="1"/>
      <protection/>
    </xf>
    <xf numFmtId="0" fontId="18" fillId="0" borderId="16" xfId="19" applyFont="1" applyFill="1" applyBorder="1" applyAlignment="1" applyProtection="1">
      <alignment horizontal="left" vertical="center" wrapText="1" indent="1"/>
      <protection/>
    </xf>
    <xf numFmtId="49" fontId="18" fillId="0" borderId="19" xfId="19" applyNumberFormat="1" applyFont="1" applyFill="1" applyBorder="1" applyAlignment="1" applyProtection="1">
      <alignment horizontal="left" vertical="center" wrapText="1" indent="1"/>
      <protection/>
    </xf>
    <xf numFmtId="49" fontId="18" fillId="0" borderId="20" xfId="19" applyNumberFormat="1" applyFont="1" applyFill="1" applyBorder="1" applyAlignment="1" applyProtection="1">
      <alignment horizontal="left" vertical="center" wrapText="1" indent="1"/>
      <protection/>
    </xf>
    <xf numFmtId="49" fontId="18" fillId="0" borderId="21" xfId="19" applyNumberFormat="1" applyFont="1" applyFill="1" applyBorder="1" applyAlignment="1" applyProtection="1">
      <alignment horizontal="left" vertical="center" wrapText="1" indent="1"/>
      <protection/>
    </xf>
    <xf numFmtId="49" fontId="18" fillId="0" borderId="22" xfId="19" applyNumberFormat="1" applyFont="1" applyFill="1" applyBorder="1" applyAlignment="1" applyProtection="1">
      <alignment horizontal="left" vertical="center" wrapText="1" indent="1"/>
      <protection/>
    </xf>
    <xf numFmtId="49" fontId="18" fillId="0" borderId="23" xfId="19" applyNumberFormat="1" applyFont="1" applyFill="1" applyBorder="1" applyAlignment="1" applyProtection="1">
      <alignment horizontal="left" vertical="center" wrapText="1" indent="1"/>
      <protection/>
    </xf>
    <xf numFmtId="49" fontId="18" fillId="0" borderId="24" xfId="19" applyNumberFormat="1" applyFont="1" applyFill="1" applyBorder="1" applyAlignment="1" applyProtection="1">
      <alignment horizontal="left" vertical="center" wrapText="1" indent="1"/>
      <protection/>
    </xf>
    <xf numFmtId="49" fontId="18" fillId="0" borderId="25" xfId="19" applyNumberFormat="1" applyFont="1" applyFill="1" applyBorder="1" applyAlignment="1" applyProtection="1">
      <alignment horizontal="left" vertical="center" wrapText="1" indent="1"/>
      <protection/>
    </xf>
    <xf numFmtId="164" fontId="18" fillId="0" borderId="26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7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0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27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2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4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5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6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7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4" xfId="19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19" applyFont="1" applyFill="1" applyBorder="1" applyAlignment="1" applyProtection="1">
      <alignment horizontal="left" vertical="center" wrapText="1" indent="1"/>
      <protection/>
    </xf>
    <xf numFmtId="0" fontId="18" fillId="0" borderId="26" xfId="19" applyFont="1" applyFill="1" applyBorder="1" applyAlignment="1" applyProtection="1">
      <alignment horizontal="left" vertical="center" wrapText="1" indent="1"/>
      <protection/>
    </xf>
    <xf numFmtId="0" fontId="16" fillId="0" borderId="28" xfId="19" applyFont="1" applyFill="1" applyBorder="1" applyAlignment="1" applyProtection="1">
      <alignment horizontal="left" vertical="center" wrapText="1" indent="1"/>
      <protection/>
    </xf>
    <xf numFmtId="0" fontId="16" fillId="0" borderId="29" xfId="19" applyFont="1" applyFill="1" applyBorder="1" applyAlignment="1" applyProtection="1">
      <alignment horizontal="left" vertical="center" wrapText="1" indent="1"/>
      <protection/>
    </xf>
    <xf numFmtId="0" fontId="16" fillId="0" borderId="30" xfId="19" applyFont="1" applyFill="1" applyBorder="1" applyAlignment="1" applyProtection="1">
      <alignment horizontal="left" vertical="center" wrapText="1" indent="1"/>
      <protection/>
    </xf>
    <xf numFmtId="0" fontId="16" fillId="0" borderId="31" xfId="19" applyFont="1" applyFill="1" applyBorder="1" applyAlignment="1" applyProtection="1">
      <alignment horizontal="left" vertical="center" wrapText="1" indent="1"/>
      <protection/>
    </xf>
    <xf numFmtId="0" fontId="19" fillId="0" borderId="10" xfId="19" applyFont="1" applyFill="1" applyBorder="1" applyAlignment="1" applyProtection="1">
      <alignment horizontal="left" vertical="center" wrapText="1" indent="1"/>
      <protection/>
    </xf>
    <xf numFmtId="0" fontId="20" fillId="0" borderId="29" xfId="19" applyFont="1" applyFill="1" applyBorder="1" applyAlignment="1" applyProtection="1">
      <alignment horizontal="left" vertical="center" wrapText="1" indent="1"/>
      <protection/>
    </xf>
    <xf numFmtId="0" fontId="18" fillId="0" borderId="10" xfId="19" applyFont="1" applyFill="1" applyBorder="1" applyAlignment="1" applyProtection="1">
      <alignment horizontal="left" vertical="center" wrapText="1" indent="2"/>
      <protection/>
    </xf>
    <xf numFmtId="0" fontId="18" fillId="0" borderId="11" xfId="19" applyFont="1" applyFill="1" applyBorder="1" applyAlignment="1" applyProtection="1">
      <alignment horizontal="left" vertical="center" wrapText="1" indent="2"/>
      <protection/>
    </xf>
    <xf numFmtId="0" fontId="18" fillId="0" borderId="16" xfId="19" applyFont="1" applyFill="1" applyBorder="1" applyAlignment="1" applyProtection="1">
      <alignment horizontal="left" vertical="center" wrapText="1" indent="2"/>
      <protection/>
    </xf>
    <xf numFmtId="0" fontId="18" fillId="0" borderId="11" xfId="19" applyFont="1" applyFill="1" applyBorder="1" applyAlignment="1" applyProtection="1">
      <alignment horizontal="left" indent="1"/>
      <protection/>
    </xf>
    <xf numFmtId="0" fontId="18" fillId="0" borderId="11" xfId="0" applyFont="1" applyFill="1" applyBorder="1" applyAlignment="1">
      <alignment horizontal="left" vertical="center" wrapText="1" indent="1"/>
    </xf>
    <xf numFmtId="0" fontId="18" fillId="0" borderId="16" xfId="0" applyFont="1" applyFill="1" applyBorder="1" applyAlignment="1">
      <alignment horizontal="left" vertical="center" wrapText="1" indent="1"/>
    </xf>
    <xf numFmtId="0" fontId="18" fillId="0" borderId="10" xfId="0" applyFont="1" applyFill="1" applyBorder="1" applyAlignment="1">
      <alignment horizontal="left" vertical="center" wrapText="1" indent="1"/>
    </xf>
    <xf numFmtId="0" fontId="18" fillId="0" borderId="26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 applyProtection="1" quotePrefix="1">
      <alignment horizontal="left" vertical="center" indent="1"/>
      <protection locked="0"/>
    </xf>
    <xf numFmtId="164" fontId="8" fillId="0" borderId="28" xfId="0" applyNumberFormat="1" applyFont="1" applyFill="1" applyBorder="1" applyAlignment="1">
      <alignment horizontal="left" vertical="center" wrapText="1"/>
    </xf>
    <xf numFmtId="164" fontId="11" fillId="0" borderId="0" xfId="0" applyNumberFormat="1" applyFont="1" applyFill="1" applyAlignment="1">
      <alignment horizontal="right" vertical="center"/>
    </xf>
    <xf numFmtId="0" fontId="19" fillId="0" borderId="14" xfId="19" applyFont="1" applyFill="1" applyBorder="1" applyAlignment="1" applyProtection="1">
      <alignment horizontal="left" vertical="center" wrapText="1" indent="1"/>
      <protection/>
    </xf>
    <xf numFmtId="0" fontId="8" fillId="0" borderId="28" xfId="19" applyFont="1" applyFill="1" applyBorder="1" applyAlignment="1" applyProtection="1">
      <alignment horizontal="center" vertical="center" wrapText="1"/>
      <protection/>
    </xf>
    <xf numFmtId="0" fontId="8" fillId="0" borderId="29" xfId="19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Continuous" vertical="center" wrapText="1"/>
    </xf>
    <xf numFmtId="0" fontId="8" fillId="0" borderId="18" xfId="0" applyFont="1" applyFill="1" applyBorder="1" applyAlignment="1">
      <alignment horizontal="centerContinuous" vertical="center" wrapText="1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 indent="1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left" vertical="center" wrapText="1" inden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64" fontId="18" fillId="0" borderId="12" xfId="0" applyNumberFormat="1" applyFont="1" applyFill="1" applyBorder="1" applyAlignment="1" applyProtection="1">
      <alignment vertical="center" wrapText="1"/>
      <protection locked="0"/>
    </xf>
    <xf numFmtId="0" fontId="19" fillId="0" borderId="2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 indent="1"/>
    </xf>
    <xf numFmtId="0" fontId="18" fillId="0" borderId="0" xfId="0" applyFont="1" applyFill="1" applyBorder="1" applyAlignment="1">
      <alignment horizontal="left" vertical="center" wrapText="1" indent="1"/>
    </xf>
    <xf numFmtId="0" fontId="20" fillId="0" borderId="8" xfId="0" applyFont="1" applyFill="1" applyBorder="1" applyAlignment="1">
      <alignment horizontal="left" vertical="center" wrapText="1" inden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left" vertical="center" wrapText="1" indent="1"/>
    </xf>
    <xf numFmtId="0" fontId="18" fillId="0" borderId="0" xfId="0" applyFont="1" applyFill="1" applyAlignment="1">
      <alignment horizontal="left" vertical="center" wrapText="1" inden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 indent="2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left" vertical="center" wrapText="1" inden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0" fontId="8" fillId="0" borderId="5" xfId="0" applyFont="1" applyFill="1" applyBorder="1" applyAlignment="1">
      <alignment horizontal="centerContinuous" vertical="center" wrapText="1"/>
    </xf>
    <xf numFmtId="0" fontId="8" fillId="0" borderId="6" xfId="0" applyFont="1" applyFill="1" applyBorder="1" applyAlignment="1">
      <alignment horizontal="centerContinuous" vertical="center" wrapText="1"/>
    </xf>
    <xf numFmtId="0" fontId="16" fillId="0" borderId="36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164" fontId="16" fillId="0" borderId="38" xfId="0" applyNumberFormat="1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 indent="1"/>
    </xf>
    <xf numFmtId="0" fontId="18" fillId="0" borderId="3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 indent="1"/>
    </xf>
    <xf numFmtId="0" fontId="4" fillId="0" borderId="28" xfId="0" applyFont="1" applyBorder="1" applyAlignment="1">
      <alignment horizontal="left" vertical="center"/>
    </xf>
    <xf numFmtId="0" fontId="4" fillId="0" borderId="37" xfId="0" applyFont="1" applyBorder="1" applyAlignment="1">
      <alignment vertical="center" wrapText="1"/>
    </xf>
    <xf numFmtId="164" fontId="0" fillId="2" borderId="39" xfId="0" applyNumberFormat="1" applyFont="1" applyFill="1" applyBorder="1" applyAlignment="1">
      <alignment horizontal="left" vertical="center" wrapText="1" indent="2"/>
    </xf>
    <xf numFmtId="0" fontId="16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172" fontId="16" fillId="0" borderId="37" xfId="0" applyNumberFormat="1" applyFont="1" applyFill="1" applyBorder="1" applyAlignment="1">
      <alignment horizontal="center" vertical="center" wrapText="1"/>
    </xf>
    <xf numFmtId="172" fontId="18" fillId="0" borderId="40" xfId="0" applyNumberFormat="1" applyFont="1" applyFill="1" applyBorder="1" applyAlignment="1">
      <alignment horizontal="center" vertical="center" wrapText="1"/>
    </xf>
    <xf numFmtId="172" fontId="18" fillId="0" borderId="18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 applyProtection="1">
      <alignment vertical="center" wrapText="1"/>
      <protection locked="0"/>
    </xf>
    <xf numFmtId="0" fontId="18" fillId="0" borderId="25" xfId="0" applyFont="1" applyFill="1" applyBorder="1" applyAlignment="1">
      <alignment vertical="center" wrapText="1"/>
    </xf>
    <xf numFmtId="172" fontId="18" fillId="0" borderId="6" xfId="0" applyNumberFormat="1" applyFont="1" applyFill="1" applyBorder="1" applyAlignment="1">
      <alignment horizontal="center" vertical="center" wrapText="1"/>
    </xf>
    <xf numFmtId="172" fontId="16" fillId="0" borderId="41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18" fillId="0" borderId="24" xfId="0" applyFont="1" applyBorder="1" applyAlignment="1">
      <alignment horizontal="right" vertical="center" indent="1"/>
    </xf>
    <xf numFmtId="0" fontId="18" fillId="0" borderId="20" xfId="0" applyFont="1" applyBorder="1" applyAlignment="1">
      <alignment horizontal="right" vertical="center" indent="1"/>
    </xf>
    <xf numFmtId="0" fontId="18" fillId="0" borderId="23" xfId="0" applyFont="1" applyBorder="1" applyAlignment="1">
      <alignment horizontal="right" vertical="center" indent="1"/>
    </xf>
    <xf numFmtId="49" fontId="16" fillId="0" borderId="28" xfId="19" applyNumberFormat="1" applyFont="1" applyFill="1" applyBorder="1" applyAlignment="1" applyProtection="1">
      <alignment horizontal="left" vertical="center" wrapText="1" indent="1"/>
      <protection/>
    </xf>
    <xf numFmtId="0" fontId="16" fillId="0" borderId="29" xfId="19" applyFont="1" applyFill="1" applyBorder="1" applyAlignment="1" applyProtection="1">
      <alignment vertical="center" wrapText="1"/>
      <protection/>
    </xf>
    <xf numFmtId="164" fontId="16" fillId="0" borderId="29" xfId="19" applyNumberFormat="1" applyFont="1" applyFill="1" applyBorder="1" applyAlignment="1" applyProtection="1">
      <alignment vertical="center" wrapText="1"/>
      <protection locked="0"/>
    </xf>
    <xf numFmtId="164" fontId="16" fillId="0" borderId="43" xfId="19" applyNumberFormat="1" applyFont="1" applyFill="1" applyBorder="1" applyAlignment="1" applyProtection="1">
      <alignment vertical="center" wrapText="1"/>
      <protection locked="0"/>
    </xf>
    <xf numFmtId="0" fontId="16" fillId="0" borderId="31" xfId="19" applyFont="1" applyFill="1" applyBorder="1" applyAlignment="1" applyProtection="1">
      <alignment vertical="center" wrapText="1"/>
      <protection/>
    </xf>
    <xf numFmtId="0" fontId="18" fillId="0" borderId="11" xfId="0" applyFont="1" applyBorder="1" applyAlignment="1" applyProtection="1">
      <alignment horizontal="left" vertical="center" indent="1"/>
      <protection locked="0"/>
    </xf>
    <xf numFmtId="0" fontId="18" fillId="0" borderId="16" xfId="0" applyFont="1" applyBorder="1" applyAlignment="1" applyProtection="1">
      <alignment horizontal="left" vertical="center" indent="1"/>
      <protection locked="0"/>
    </xf>
    <xf numFmtId="0" fontId="8" fillId="0" borderId="29" xfId="19" applyFont="1" applyFill="1" applyBorder="1" applyAlignment="1" applyProtection="1">
      <alignment horizontal="left" vertical="center" wrapText="1" indent="1"/>
      <protection/>
    </xf>
    <xf numFmtId="0" fontId="8" fillId="0" borderId="29" xfId="19" applyFont="1" applyFill="1" applyBorder="1" applyAlignment="1" applyProtection="1">
      <alignment vertical="center" wrapText="1"/>
      <protection/>
    </xf>
    <xf numFmtId="0" fontId="16" fillId="0" borderId="28" xfId="19" applyFont="1" applyFill="1" applyBorder="1" applyAlignment="1" applyProtection="1">
      <alignment horizontal="center" vertical="center" wrapText="1"/>
      <protection/>
    </xf>
    <xf numFmtId="0" fontId="16" fillId="0" borderId="29" xfId="19" applyFont="1" applyFill="1" applyBorder="1" applyAlignment="1" applyProtection="1">
      <alignment horizontal="center" vertical="center" wrapText="1"/>
      <protection/>
    </xf>
    <xf numFmtId="0" fontId="16" fillId="0" borderId="43" xfId="19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vertical="center" wrapText="1"/>
      <protection/>
    </xf>
    <xf numFmtId="0" fontId="16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 indent="1"/>
    </xf>
    <xf numFmtId="0" fontId="8" fillId="0" borderId="13" xfId="0" applyFont="1" applyFill="1" applyBorder="1" applyAlignment="1">
      <alignment horizontal="left" vertical="center" wrapText="1" inden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 wrapText="1" indent="1"/>
    </xf>
    <xf numFmtId="0" fontId="8" fillId="0" borderId="13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9" xfId="20" applyFont="1" applyFill="1" applyBorder="1" applyAlignment="1" applyProtection="1">
      <alignment horizontal="left" vertical="center" indent="1"/>
      <protection/>
    </xf>
    <xf numFmtId="0" fontId="8" fillId="0" borderId="29" xfId="20" applyFont="1" applyFill="1" applyBorder="1" applyAlignment="1" applyProtection="1">
      <alignment horizontal="left" indent="1"/>
      <protection locked="0"/>
    </xf>
    <xf numFmtId="0" fontId="17" fillId="0" borderId="29" xfId="20" applyFont="1" applyFill="1" applyBorder="1" applyAlignment="1" applyProtection="1">
      <alignment horizontal="left" vertical="center" indent="1"/>
      <protection/>
    </xf>
    <xf numFmtId="0" fontId="8" fillId="0" borderId="29" xfId="20" applyFont="1" applyFill="1" applyBorder="1" applyAlignment="1" applyProtection="1">
      <alignment horizontal="left" indent="1"/>
      <protection/>
    </xf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8" fillId="0" borderId="14" xfId="19" applyFont="1" applyFill="1" applyBorder="1" applyAlignment="1" applyProtection="1">
      <alignment horizontal="left" vertical="center" wrapText="1" indent="1"/>
      <protection/>
    </xf>
    <xf numFmtId="0" fontId="18" fillId="0" borderId="11" xfId="19" applyFont="1" applyFill="1" applyBorder="1" applyAlignment="1" applyProtection="1">
      <alignment horizontal="left" vertical="center" wrapText="1" indent="1"/>
      <protection/>
    </xf>
    <xf numFmtId="0" fontId="18" fillId="0" borderId="10" xfId="19" applyFont="1" applyFill="1" applyBorder="1" applyAlignment="1" applyProtection="1">
      <alignment horizontal="left" vertical="center" wrapText="1" indent="1"/>
      <protection/>
    </xf>
    <xf numFmtId="0" fontId="16" fillId="0" borderId="31" xfId="19" applyFont="1" applyFill="1" applyBorder="1" applyAlignment="1" applyProtection="1">
      <alignment horizontal="left" vertical="center" wrapText="1"/>
      <protection/>
    </xf>
    <xf numFmtId="0" fontId="16" fillId="0" borderId="29" xfId="19" applyFont="1" applyFill="1" applyBorder="1" applyAlignment="1" applyProtection="1">
      <alignment horizontal="left" vertical="center" wrapText="1"/>
      <protection/>
    </xf>
    <xf numFmtId="0" fontId="20" fillId="0" borderId="29" xfId="19" applyFont="1" applyFill="1" applyBorder="1" applyAlignment="1" applyProtection="1">
      <alignment horizontal="left" vertical="center" wrapText="1"/>
      <protection/>
    </xf>
    <xf numFmtId="0" fontId="8" fillId="0" borderId="29" xfId="19" applyFont="1" applyFill="1" applyBorder="1" applyAlignment="1" applyProtection="1">
      <alignment horizontal="left" vertical="center" wrapText="1"/>
      <protection/>
    </xf>
    <xf numFmtId="49" fontId="19" fillId="0" borderId="14" xfId="19" applyNumberFormat="1" applyFont="1" applyFill="1" applyBorder="1" applyAlignment="1" applyProtection="1">
      <alignment horizontal="left" vertical="center" wrapText="1" indent="1"/>
      <protection/>
    </xf>
    <xf numFmtId="49" fontId="19" fillId="0" borderId="11" xfId="19" applyNumberFormat="1" applyFont="1" applyFill="1" applyBorder="1" applyAlignment="1" applyProtection="1" quotePrefix="1">
      <alignment horizontal="left" vertical="center" wrapText="1" indent="1"/>
      <protection/>
    </xf>
    <xf numFmtId="0" fontId="6" fillId="0" borderId="26" xfId="0" applyFont="1" applyFill="1" applyBorder="1" applyAlignment="1" applyProtection="1">
      <alignment horizontal="left" vertical="center" indent="1"/>
      <protection locked="0"/>
    </xf>
    <xf numFmtId="0" fontId="18" fillId="0" borderId="22" xfId="0" applyFont="1" applyFill="1" applyBorder="1" applyAlignment="1">
      <alignment horizontal="left" vertical="center" wrapText="1"/>
    </xf>
    <xf numFmtId="0" fontId="19" fillId="0" borderId="16" xfId="19" applyFont="1" applyFill="1" applyBorder="1" applyAlignment="1" applyProtection="1" quotePrefix="1">
      <alignment horizontal="left" vertical="center" wrapText="1" indent="1"/>
      <protection/>
    </xf>
    <xf numFmtId="164" fontId="8" fillId="0" borderId="28" xfId="0" applyNumberFormat="1" applyFont="1" applyFill="1" applyBorder="1" applyAlignment="1">
      <alignment horizontal="left" vertical="center" wrapText="1" indent="1"/>
    </xf>
    <xf numFmtId="164" fontId="16" fillId="0" borderId="21" xfId="0" applyNumberFormat="1" applyFont="1" applyFill="1" applyBorder="1" applyAlignment="1">
      <alignment horizontal="left" vertical="center" wrapText="1" indent="1"/>
    </xf>
    <xf numFmtId="164" fontId="18" fillId="0" borderId="11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2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0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27" xfId="19" applyNumberFormat="1" applyFont="1" applyFill="1" applyBorder="1" applyAlignment="1" applyProtection="1">
      <alignment horizontal="right" vertical="center" wrapText="1"/>
      <protection locked="0"/>
    </xf>
    <xf numFmtId="164" fontId="16" fillId="0" borderId="31" xfId="19" applyNumberFormat="1" applyFont="1" applyFill="1" applyBorder="1" applyAlignment="1" applyProtection="1">
      <alignment horizontal="right" vertical="center" wrapText="1"/>
      <protection locked="0"/>
    </xf>
    <xf numFmtId="164" fontId="16" fillId="0" borderId="44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4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5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20" fillId="0" borderId="43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15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27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7" xfId="0" applyNumberFormat="1" applyFont="1" applyFill="1" applyBorder="1" applyAlignment="1" applyProtection="1">
      <alignment horizontal="right" vertical="center" wrapText="1" indent="2"/>
      <protection locked="0"/>
    </xf>
    <xf numFmtId="164" fontId="20" fillId="0" borderId="45" xfId="0" applyNumberFormat="1" applyFont="1" applyFill="1" applyBorder="1" applyAlignment="1" applyProtection="1">
      <alignment horizontal="right" vertical="center" wrapText="1" indent="2"/>
      <protection locked="0"/>
    </xf>
    <xf numFmtId="164" fontId="18" fillId="0" borderId="38" xfId="0" applyNumberFormat="1" applyFont="1" applyFill="1" applyBorder="1" applyAlignment="1">
      <alignment horizontal="right" vertical="center" wrapText="1" indent="2"/>
    </xf>
    <xf numFmtId="164" fontId="16" fillId="0" borderId="38" xfId="0" applyNumberFormat="1" applyFont="1" applyFill="1" applyBorder="1" applyAlignment="1">
      <alignment horizontal="right" vertical="center" wrapText="1" indent="2"/>
    </xf>
    <xf numFmtId="164" fontId="19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19" fillId="0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44" xfId="0" applyFont="1" applyFill="1" applyBorder="1" applyAlignment="1">
      <alignment horizontal="center" vertical="center" wrapText="1"/>
    </xf>
    <xf numFmtId="164" fontId="7" fillId="0" borderId="0" xfId="19" applyNumberFormat="1" applyFont="1" applyFill="1" applyBorder="1" applyAlignment="1" applyProtection="1">
      <alignment horizontal="centerContinuous" vertical="center"/>
      <protection/>
    </xf>
    <xf numFmtId="0" fontId="3" fillId="0" borderId="0" xfId="19" applyFill="1">
      <alignment/>
      <protection/>
    </xf>
    <xf numFmtId="0" fontId="8" fillId="0" borderId="43" xfId="19" applyFont="1" applyFill="1" applyBorder="1" applyAlignment="1" applyProtection="1">
      <alignment horizontal="center" vertical="center" wrapText="1"/>
      <protection/>
    </xf>
    <xf numFmtId="0" fontId="18" fillId="0" borderId="0" xfId="19" applyFont="1" applyFill="1">
      <alignment/>
      <protection/>
    </xf>
    <xf numFmtId="164" fontId="16" fillId="0" borderId="29" xfId="19" applyNumberFormat="1" applyFont="1" applyFill="1" applyBorder="1" applyAlignment="1" applyProtection="1">
      <alignment horizontal="right" vertical="center" wrapText="1"/>
      <protection/>
    </xf>
    <xf numFmtId="164" fontId="16" fillId="0" borderId="43" xfId="19" applyNumberFormat="1" applyFont="1" applyFill="1" applyBorder="1" applyAlignment="1" applyProtection="1">
      <alignment horizontal="right" vertical="center" wrapText="1"/>
      <protection/>
    </xf>
    <xf numFmtId="164" fontId="18" fillId="0" borderId="29" xfId="19" applyNumberFormat="1" applyFont="1" applyFill="1" applyBorder="1" applyAlignment="1" applyProtection="1">
      <alignment horizontal="right" vertical="center" wrapText="1"/>
      <protection/>
    </xf>
    <xf numFmtId="164" fontId="18" fillId="0" borderId="43" xfId="19" applyNumberFormat="1" applyFont="1" applyFill="1" applyBorder="1" applyAlignment="1" applyProtection="1">
      <alignment horizontal="right" vertical="center" wrapText="1"/>
      <protection/>
    </xf>
    <xf numFmtId="0" fontId="21" fillId="0" borderId="0" xfId="19" applyFont="1" applyFill="1">
      <alignment/>
      <protection/>
    </xf>
    <xf numFmtId="164" fontId="16" fillId="0" borderId="31" xfId="19" applyNumberFormat="1" applyFont="1" applyFill="1" applyBorder="1" applyAlignment="1" applyProtection="1">
      <alignment vertical="center" wrapText="1"/>
      <protection/>
    </xf>
    <xf numFmtId="164" fontId="16" fillId="0" borderId="44" xfId="19" applyNumberFormat="1" applyFont="1" applyFill="1" applyBorder="1" applyAlignment="1" applyProtection="1">
      <alignment vertical="center" wrapText="1"/>
      <protection/>
    </xf>
    <xf numFmtId="164" fontId="16" fillId="0" borderId="29" xfId="19" applyNumberFormat="1" applyFont="1" applyFill="1" applyBorder="1" applyAlignment="1" applyProtection="1">
      <alignment vertical="center" wrapText="1"/>
      <protection/>
    </xf>
    <xf numFmtId="164" fontId="16" fillId="0" borderId="43" xfId="19" applyNumberFormat="1" applyFont="1" applyFill="1" applyBorder="1" applyAlignment="1" applyProtection="1">
      <alignment vertical="center" wrapText="1"/>
      <protection/>
    </xf>
    <xf numFmtId="164" fontId="7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8" fillId="0" borderId="28" xfId="0" applyNumberFormat="1" applyFont="1" applyFill="1" applyBorder="1" applyAlignment="1">
      <alignment horizontal="centerContinuous" vertical="center" wrapText="1"/>
    </xf>
    <xf numFmtId="164" fontId="8" fillId="0" borderId="28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29" xfId="19" applyNumberFormat="1" applyFont="1" applyFill="1" applyBorder="1" applyAlignment="1" applyProtection="1">
      <alignment horizontal="right" vertical="center" wrapText="1"/>
      <protection/>
    </xf>
    <xf numFmtId="164" fontId="16" fillId="0" borderId="43" xfId="19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64" fontId="24" fillId="0" borderId="29" xfId="0" applyNumberFormat="1" applyFont="1" applyFill="1" applyBorder="1" applyAlignment="1" applyProtection="1">
      <alignment horizontal="right" vertical="center" wrapText="1"/>
      <protection/>
    </xf>
    <xf numFmtId="164" fontId="24" fillId="0" borderId="4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16" fillId="0" borderId="2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horizontal="right" wrapText="1"/>
    </xf>
    <xf numFmtId="164" fontId="0" fillId="0" borderId="0" xfId="0" applyNumberFormat="1" applyFill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3" fillId="0" borderId="20" xfId="0" applyFont="1" applyFill="1" applyBorder="1" applyAlignment="1" applyProtection="1">
      <alignment horizontal="left" vertical="center" wrapText="1" indent="1"/>
      <protection locked="0"/>
    </xf>
    <xf numFmtId="0" fontId="18" fillId="0" borderId="22" xfId="0" applyFont="1" applyFill="1" applyBorder="1" applyAlignment="1" applyProtection="1">
      <alignment horizontal="left" vertical="center" wrapText="1" indent="1"/>
      <protection locked="0"/>
    </xf>
    <xf numFmtId="0" fontId="18" fillId="0" borderId="20" xfId="0" applyFont="1" applyFill="1" applyBorder="1" applyAlignment="1" applyProtection="1">
      <alignment horizontal="left" vertical="center" wrapText="1" indent="1"/>
      <protection locked="0"/>
    </xf>
    <xf numFmtId="164" fontId="16" fillId="0" borderId="43" xfId="0" applyNumberFormat="1" applyFont="1" applyFill="1" applyBorder="1" applyAlignment="1">
      <alignment vertical="center" wrapText="1"/>
    </xf>
    <xf numFmtId="164" fontId="5" fillId="0" borderId="0" xfId="0" applyNumberFormat="1" applyFont="1" applyFill="1" applyAlignment="1">
      <alignment vertical="center"/>
    </xf>
    <xf numFmtId="164" fontId="8" fillId="0" borderId="47" xfId="0" applyNumberFormat="1" applyFont="1" applyFill="1" applyBorder="1" applyAlignment="1">
      <alignment horizontal="center" vertical="center"/>
    </xf>
    <xf numFmtId="164" fontId="8" fillId="0" borderId="48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164" fontId="16" fillId="0" borderId="36" xfId="0" applyNumberFormat="1" applyFont="1" applyFill="1" applyBorder="1" applyAlignment="1">
      <alignment horizontal="center" vertical="center" wrapText="1"/>
    </xf>
    <xf numFmtId="164" fontId="16" fillId="0" borderId="39" xfId="0" applyNumberFormat="1" applyFont="1" applyFill="1" applyBorder="1" applyAlignment="1">
      <alignment horizontal="center" vertical="center" wrapText="1"/>
    </xf>
    <xf numFmtId="164" fontId="16" fillId="0" borderId="49" xfId="0" applyNumberFormat="1" applyFont="1" applyFill="1" applyBorder="1" applyAlignment="1">
      <alignment horizontal="center" vertical="center" wrapText="1"/>
    </xf>
    <xf numFmtId="164" fontId="16" fillId="0" borderId="43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16" fillId="0" borderId="28" xfId="0" applyNumberFormat="1" applyFont="1" applyFill="1" applyBorder="1" applyAlignment="1">
      <alignment horizontal="center" vertical="center" wrapText="1"/>
    </xf>
    <xf numFmtId="164" fontId="16" fillId="0" borderId="39" xfId="0" applyNumberFormat="1" applyFont="1" applyFill="1" applyBorder="1" applyAlignment="1">
      <alignment horizontal="left" vertical="center" wrapText="1" indent="1"/>
    </xf>
    <xf numFmtId="164" fontId="16" fillId="0" borderId="20" xfId="0" applyNumberFormat="1" applyFont="1" applyFill="1" applyBorder="1" applyAlignment="1">
      <alignment horizontal="center" vertical="center" wrapText="1"/>
    </xf>
    <xf numFmtId="164" fontId="18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20" xfId="0" applyNumberFormat="1" applyFont="1" applyFill="1" applyBorder="1" applyAlignment="1" applyProtection="1">
      <alignment vertical="center" wrapText="1"/>
      <protection locked="0"/>
    </xf>
    <xf numFmtId="164" fontId="16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50" xfId="0" applyNumberFormat="1" applyFont="1" applyFill="1" applyBorder="1" applyAlignment="1">
      <alignment horizontal="left" vertical="center" wrapText="1" indent="1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6" fillId="0" borderId="23" xfId="0" applyNumberFormat="1" applyFont="1" applyFill="1" applyBorder="1" applyAlignment="1">
      <alignment horizontal="center" vertical="center" wrapText="1"/>
    </xf>
    <xf numFmtId="164" fontId="18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0" borderId="19" xfId="0" applyNumberFormat="1" applyFont="1" applyFill="1" applyBorder="1" applyAlignment="1">
      <alignment horizontal="center" vertical="center" wrapText="1"/>
    </xf>
    <xf numFmtId="164" fontId="18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164" fontId="8" fillId="0" borderId="1" xfId="0" applyNumberFormat="1" applyFont="1" applyFill="1" applyBorder="1" applyAlignment="1">
      <alignment horizontal="centerContinuous" vertical="center" wrapText="1"/>
    </xf>
    <xf numFmtId="164" fontId="8" fillId="0" borderId="35" xfId="0" applyNumberFormat="1" applyFont="1" applyFill="1" applyBorder="1" applyAlignment="1">
      <alignment horizontal="centerContinuous" vertical="center"/>
    </xf>
    <xf numFmtId="164" fontId="8" fillId="0" borderId="53" xfId="0" applyNumberFormat="1" applyFont="1" applyFill="1" applyBorder="1" applyAlignment="1">
      <alignment horizontal="centerContinuous" vertical="center"/>
    </xf>
    <xf numFmtId="164" fontId="0" fillId="0" borderId="39" xfId="0" applyNumberFormat="1" applyFont="1" applyFill="1" applyBorder="1" applyAlignment="1">
      <alignment horizontal="left" vertical="center" wrapText="1" indent="2"/>
    </xf>
    <xf numFmtId="164" fontId="0" fillId="0" borderId="37" xfId="0" applyNumberFormat="1" applyFont="1" applyFill="1" applyBorder="1" applyAlignment="1">
      <alignment horizontal="left" vertical="center" wrapText="1" indent="2"/>
    </xf>
    <xf numFmtId="164" fontId="16" fillId="0" borderId="28" xfId="0" applyNumberFormat="1" applyFont="1" applyFill="1" applyBorder="1" applyAlignment="1">
      <alignment vertical="center" wrapText="1"/>
    </xf>
    <xf numFmtId="164" fontId="16" fillId="0" borderId="29" xfId="0" applyNumberFormat="1" applyFont="1" applyFill="1" applyBorder="1" applyAlignment="1">
      <alignment vertical="center" wrapText="1"/>
    </xf>
    <xf numFmtId="165" fontId="0" fillId="0" borderId="50" xfId="0" applyNumberFormat="1" applyFont="1" applyFill="1" applyBorder="1" applyAlignment="1" applyProtection="1">
      <alignment horizontal="left" vertical="center" wrapText="1" indent="2"/>
      <protection locked="0"/>
    </xf>
    <xf numFmtId="164" fontId="8" fillId="0" borderId="39" xfId="0" applyNumberFormat="1" applyFont="1" applyFill="1" applyBorder="1" applyAlignment="1">
      <alignment horizontal="left" vertical="center" wrapText="1" inden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 applyProtection="1">
      <alignment vertical="center" wrapText="1"/>
      <protection locked="0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vertical="center"/>
    </xf>
    <xf numFmtId="3" fontId="18" fillId="0" borderId="3" xfId="0" applyNumberFormat="1" applyFont="1" applyFill="1" applyBorder="1" applyAlignment="1" applyProtection="1">
      <alignment vertical="center"/>
      <protection locked="0"/>
    </xf>
    <xf numFmtId="3" fontId="18" fillId="0" borderId="4" xfId="0" applyNumberFormat="1" applyFont="1" applyFill="1" applyBorder="1" applyAlignment="1">
      <alignment vertical="center"/>
    </xf>
    <xf numFmtId="49" fontId="19" fillId="0" borderId="20" xfId="0" applyNumberFormat="1" applyFont="1" applyFill="1" applyBorder="1" applyAlignment="1" quotePrefix="1">
      <alignment horizontal="left" vertical="center" indent="1"/>
    </xf>
    <xf numFmtId="3" fontId="19" fillId="0" borderId="11" xfId="0" applyNumberFormat="1" applyFont="1" applyFill="1" applyBorder="1" applyAlignment="1" applyProtection="1">
      <alignment vertical="center"/>
      <protection locked="0"/>
    </xf>
    <xf numFmtId="3" fontId="19" fillId="0" borderId="12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3" fontId="18" fillId="0" borderId="12" xfId="0" applyNumberFormat="1" applyFont="1" applyFill="1" applyBorder="1" applyAlignment="1">
      <alignment vertical="center"/>
    </xf>
    <xf numFmtId="49" fontId="18" fillId="0" borderId="23" xfId="0" applyNumberFormat="1" applyFont="1" applyFill="1" applyBorder="1" applyAlignment="1" applyProtection="1">
      <alignment vertical="center"/>
      <protection locked="0"/>
    </xf>
    <xf numFmtId="3" fontId="18" fillId="0" borderId="16" xfId="0" applyNumberFormat="1" applyFont="1" applyFill="1" applyBorder="1" applyAlignment="1" applyProtection="1">
      <alignment vertical="center"/>
      <protection locked="0"/>
    </xf>
    <xf numFmtId="49" fontId="8" fillId="0" borderId="28" xfId="0" applyNumberFormat="1" applyFont="1" applyFill="1" applyBorder="1" applyAlignment="1">
      <alignment vertical="center"/>
    </xf>
    <xf numFmtId="3" fontId="18" fillId="0" borderId="29" xfId="0" applyNumberFormat="1" applyFont="1" applyFill="1" applyBorder="1" applyAlignment="1">
      <alignment vertical="center"/>
    </xf>
    <xf numFmtId="3" fontId="18" fillId="0" borderId="43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horizontal="left" vertical="center"/>
    </xf>
    <xf numFmtId="49" fontId="18" fillId="0" borderId="2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20" fillId="0" borderId="43" xfId="0" applyNumberFormat="1" applyFont="1" applyFill="1" applyBorder="1" applyAlignment="1" applyProtection="1">
      <alignment horizontal="right" vertical="center" wrapText="1" indent="2"/>
      <protection/>
    </xf>
    <xf numFmtId="164" fontId="20" fillId="0" borderId="43" xfId="0" applyNumberFormat="1" applyFont="1" applyFill="1" applyBorder="1" applyAlignment="1">
      <alignment horizontal="right" vertical="center" wrapText="1" indent="2"/>
    </xf>
    <xf numFmtId="164" fontId="16" fillId="0" borderId="43" xfId="0" applyNumberFormat="1" applyFont="1" applyFill="1" applyBorder="1" applyAlignment="1">
      <alignment horizontal="right" vertical="center" wrapText="1" indent="2"/>
    </xf>
    <xf numFmtId="0" fontId="7" fillId="0" borderId="0" xfId="0" applyFont="1" applyFill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2" fontId="18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8" fillId="0" borderId="30" xfId="20" applyFont="1" applyFill="1" applyBorder="1" applyAlignment="1" applyProtection="1">
      <alignment horizontal="center" vertical="center" wrapText="1"/>
      <protection/>
    </xf>
    <xf numFmtId="0" fontId="8" fillId="0" borderId="31" xfId="20" applyFont="1" applyFill="1" applyBorder="1" applyAlignment="1" applyProtection="1">
      <alignment horizontal="center" vertical="center"/>
      <protection/>
    </xf>
    <xf numFmtId="0" fontId="8" fillId="0" borderId="44" xfId="20" applyFont="1" applyFill="1" applyBorder="1" applyAlignment="1" applyProtection="1">
      <alignment horizontal="center" vertical="center"/>
      <protection/>
    </xf>
    <xf numFmtId="0" fontId="3" fillId="0" borderId="0" xfId="20" applyFill="1" applyProtection="1">
      <alignment/>
      <protection/>
    </xf>
    <xf numFmtId="0" fontId="18" fillId="0" borderId="28" xfId="20" applyFont="1" applyFill="1" applyBorder="1" applyAlignment="1" applyProtection="1">
      <alignment horizontal="left" vertical="center" indent="1"/>
      <protection/>
    </xf>
    <xf numFmtId="0" fontId="3" fillId="0" borderId="0" xfId="20" applyFill="1" applyAlignment="1" applyProtection="1">
      <alignment vertical="center"/>
      <protection/>
    </xf>
    <xf numFmtId="0" fontId="18" fillId="0" borderId="19" xfId="20" applyFont="1" applyFill="1" applyBorder="1" applyAlignment="1" applyProtection="1">
      <alignment horizontal="left" vertical="center" indent="1"/>
      <protection/>
    </xf>
    <xf numFmtId="0" fontId="18" fillId="0" borderId="10" xfId="20" applyFont="1" applyFill="1" applyBorder="1" applyAlignment="1" applyProtection="1">
      <alignment horizontal="left" vertical="center" indent="1"/>
      <protection/>
    </xf>
    <xf numFmtId="164" fontId="18" fillId="0" borderId="10" xfId="20" applyNumberFormat="1" applyFont="1" applyFill="1" applyBorder="1" applyAlignment="1" applyProtection="1">
      <alignment vertical="center"/>
      <protection locked="0"/>
    </xf>
    <xf numFmtId="164" fontId="18" fillId="0" borderId="27" xfId="20" applyNumberFormat="1" applyFont="1" applyFill="1" applyBorder="1" applyAlignment="1" applyProtection="1">
      <alignment vertical="center"/>
      <protection/>
    </xf>
    <xf numFmtId="0" fontId="18" fillId="0" borderId="20" xfId="20" applyFont="1" applyFill="1" applyBorder="1" applyAlignment="1" applyProtection="1">
      <alignment horizontal="left" vertical="center" indent="1"/>
      <protection/>
    </xf>
    <xf numFmtId="0" fontId="18" fillId="0" borderId="11" xfId="20" applyFont="1" applyFill="1" applyBorder="1" applyAlignment="1" applyProtection="1">
      <alignment horizontal="left" vertical="center" indent="1"/>
      <protection locked="0"/>
    </xf>
    <xf numFmtId="164" fontId="18" fillId="0" borderId="11" xfId="20" applyNumberFormat="1" applyFont="1" applyFill="1" applyBorder="1" applyAlignment="1" applyProtection="1">
      <alignment vertical="center"/>
      <protection locked="0"/>
    </xf>
    <xf numFmtId="164" fontId="18" fillId="0" borderId="12" xfId="20" applyNumberFormat="1" applyFont="1" applyFill="1" applyBorder="1" applyAlignment="1" applyProtection="1">
      <alignment vertical="center"/>
      <protection/>
    </xf>
    <xf numFmtId="0" fontId="3" fillId="0" borderId="0" xfId="20" applyFill="1" applyAlignment="1" applyProtection="1">
      <alignment vertical="center"/>
      <protection locked="0"/>
    </xf>
    <xf numFmtId="0" fontId="18" fillId="0" borderId="14" xfId="20" applyFont="1" applyFill="1" applyBorder="1" applyAlignment="1" applyProtection="1">
      <alignment horizontal="left" vertical="center" indent="1"/>
      <protection locked="0"/>
    </xf>
    <xf numFmtId="164" fontId="18" fillId="0" borderId="14" xfId="20" applyNumberFormat="1" applyFont="1" applyFill="1" applyBorder="1" applyAlignment="1" applyProtection="1">
      <alignment vertical="center"/>
      <protection locked="0"/>
    </xf>
    <xf numFmtId="164" fontId="18" fillId="0" borderId="15" xfId="20" applyNumberFormat="1" applyFont="1" applyFill="1" applyBorder="1" applyAlignment="1" applyProtection="1">
      <alignment vertical="center"/>
      <protection/>
    </xf>
    <xf numFmtId="0" fontId="18" fillId="0" borderId="16" xfId="20" applyFont="1" applyFill="1" applyBorder="1" applyAlignment="1" applyProtection="1">
      <alignment horizontal="left" vertical="center" indent="1"/>
      <protection locked="0"/>
    </xf>
    <xf numFmtId="164" fontId="18" fillId="0" borderId="16" xfId="20" applyNumberFormat="1" applyFont="1" applyFill="1" applyBorder="1" applyAlignment="1" applyProtection="1">
      <alignment vertical="center"/>
      <protection locked="0"/>
    </xf>
    <xf numFmtId="164" fontId="18" fillId="0" borderId="17" xfId="20" applyNumberFormat="1" applyFont="1" applyFill="1" applyBorder="1" applyAlignment="1" applyProtection="1">
      <alignment vertical="center"/>
      <protection/>
    </xf>
    <xf numFmtId="164" fontId="16" fillId="0" borderId="29" xfId="20" applyNumberFormat="1" applyFont="1" applyFill="1" applyBorder="1" applyAlignment="1" applyProtection="1">
      <alignment vertical="center"/>
      <protection/>
    </xf>
    <xf numFmtId="164" fontId="16" fillId="0" borderId="43" xfId="20" applyNumberFormat="1" applyFont="1" applyFill="1" applyBorder="1" applyAlignment="1" applyProtection="1">
      <alignment vertical="center"/>
      <protection/>
    </xf>
    <xf numFmtId="0" fontId="18" fillId="0" borderId="22" xfId="20" applyFont="1" applyFill="1" applyBorder="1" applyAlignment="1" applyProtection="1">
      <alignment horizontal="left" vertical="center" indent="1"/>
      <protection/>
    </xf>
    <xf numFmtId="0" fontId="16" fillId="0" borderId="28" xfId="20" applyFont="1" applyFill="1" applyBorder="1" applyAlignment="1" applyProtection="1">
      <alignment horizontal="left" vertical="center" indent="1"/>
      <protection/>
    </xf>
    <xf numFmtId="0" fontId="16" fillId="0" borderId="28" xfId="20" applyFont="1" applyFill="1" applyBorder="1" applyAlignment="1" applyProtection="1">
      <alignment horizontal="center"/>
      <protection/>
    </xf>
    <xf numFmtId="164" fontId="16" fillId="0" borderId="29" xfId="20" applyNumberFormat="1" applyFont="1" applyFill="1" applyBorder="1" applyProtection="1">
      <alignment/>
      <protection/>
    </xf>
    <xf numFmtId="164" fontId="16" fillId="0" borderId="43" xfId="20" applyNumberFormat="1" applyFont="1" applyFill="1" applyBorder="1" applyProtection="1">
      <alignment/>
      <protection/>
    </xf>
    <xf numFmtId="0" fontId="3" fillId="0" borderId="0" xfId="20" applyFill="1" applyProtection="1">
      <alignment/>
      <protection locked="0"/>
    </xf>
    <xf numFmtId="0" fontId="0" fillId="0" borderId="0" xfId="20" applyFont="1" applyFill="1" applyProtection="1">
      <alignment/>
      <protection/>
    </xf>
    <xf numFmtId="0" fontId="5" fillId="0" borderId="0" xfId="20" applyFont="1" applyFill="1" applyProtection="1">
      <alignment/>
      <protection locked="0"/>
    </xf>
    <xf numFmtId="0" fontId="7" fillId="0" borderId="0" xfId="20" applyFont="1" applyFill="1" applyProtection="1">
      <alignment/>
      <protection locked="0"/>
    </xf>
    <xf numFmtId="164" fontId="18" fillId="0" borderId="10" xfId="20" applyNumberFormat="1" applyFont="1" applyFill="1" applyBorder="1" applyAlignment="1" applyProtection="1">
      <alignment vertical="center"/>
      <protection/>
    </xf>
    <xf numFmtId="0" fontId="18" fillId="0" borderId="11" xfId="20" applyFont="1" applyFill="1" applyBorder="1" applyAlignment="1" applyProtection="1">
      <alignment horizontal="left" vertical="center" indent="1"/>
      <protection/>
    </xf>
    <xf numFmtId="164" fontId="18" fillId="0" borderId="11" xfId="20" applyNumberFormat="1" applyFont="1" applyFill="1" applyBorder="1" applyAlignment="1" applyProtection="1">
      <alignment vertical="center"/>
      <protection/>
    </xf>
    <xf numFmtId="0" fontId="18" fillId="0" borderId="14" xfId="20" applyFont="1" applyFill="1" applyBorder="1" applyAlignment="1" applyProtection="1">
      <alignment horizontal="left" vertical="center" indent="1"/>
      <protection/>
    </xf>
    <xf numFmtId="164" fontId="18" fillId="0" borderId="14" xfId="20" applyNumberFormat="1" applyFont="1" applyFill="1" applyBorder="1" applyAlignment="1" applyProtection="1">
      <alignment vertical="center"/>
      <protection/>
    </xf>
    <xf numFmtId="0" fontId="18" fillId="0" borderId="16" xfId="20" applyFont="1" applyFill="1" applyBorder="1" applyAlignment="1" applyProtection="1">
      <alignment horizontal="left" vertical="center" indent="1"/>
      <protection/>
    </xf>
    <xf numFmtId="164" fontId="18" fillId="0" borderId="16" xfId="20" applyNumberFormat="1" applyFont="1" applyFill="1" applyBorder="1" applyAlignment="1" applyProtection="1">
      <alignment vertical="center"/>
      <protection/>
    </xf>
    <xf numFmtId="0" fontId="7" fillId="0" borderId="0" xfId="20" applyFont="1" applyFill="1" applyProtection="1">
      <alignment/>
      <protection/>
    </xf>
    <xf numFmtId="0" fontId="21" fillId="0" borderId="0" xfId="20" applyFont="1" applyFill="1" applyProtection="1">
      <alignment/>
      <protection locked="0"/>
    </xf>
    <xf numFmtId="0" fontId="8" fillId="0" borderId="28" xfId="20" applyFont="1" applyFill="1" applyBorder="1" applyAlignment="1" applyProtection="1">
      <alignment horizontal="center" vertical="center" wrapText="1"/>
      <protection/>
    </xf>
    <xf numFmtId="0" fontId="8" fillId="0" borderId="43" xfId="20" applyFont="1" applyFill="1" applyBorder="1" applyAlignment="1" applyProtection="1">
      <alignment horizontal="center" vertical="center"/>
      <protection/>
    </xf>
    <xf numFmtId="0" fontId="8" fillId="0" borderId="37" xfId="20" applyFont="1" applyFill="1" applyBorder="1" applyAlignment="1" applyProtection="1">
      <alignment horizontal="center" vertical="center"/>
      <protection/>
    </xf>
    <xf numFmtId="0" fontId="8" fillId="0" borderId="29" xfId="20" applyFont="1" applyFill="1" applyBorder="1" applyAlignment="1" applyProtection="1">
      <alignment horizontal="center" vertical="center"/>
      <protection/>
    </xf>
    <xf numFmtId="0" fontId="8" fillId="0" borderId="49" xfId="20" applyFont="1" applyFill="1" applyBorder="1" applyAlignment="1" applyProtection="1">
      <alignment horizontal="center" vertical="center"/>
      <protection/>
    </xf>
    <xf numFmtId="0" fontId="8" fillId="0" borderId="39" xfId="20" applyFont="1" applyFill="1" applyBorder="1" applyAlignment="1" applyProtection="1">
      <alignment horizontal="center" vertical="center"/>
      <protection/>
    </xf>
    <xf numFmtId="0" fontId="0" fillId="0" borderId="0" xfId="20" applyFont="1" applyFill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8" fillId="0" borderId="2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vertical="center" wrapText="1"/>
    </xf>
    <xf numFmtId="164" fontId="18" fillId="0" borderId="14" xfId="0" applyNumberFormat="1" applyFont="1" applyFill="1" applyBorder="1" applyAlignment="1" applyProtection="1">
      <alignment vertical="center"/>
      <protection locked="0"/>
    </xf>
    <xf numFmtId="164" fontId="18" fillId="0" borderId="15" xfId="0" applyNumberFormat="1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164" fontId="18" fillId="0" borderId="11" xfId="0" applyNumberFormat="1" applyFont="1" applyFill="1" applyBorder="1" applyAlignment="1" applyProtection="1">
      <alignment vertical="center"/>
      <protection locked="0"/>
    </xf>
    <xf numFmtId="164" fontId="18" fillId="0" borderId="12" xfId="0" applyNumberFormat="1" applyFont="1" applyFill="1" applyBorder="1" applyAlignment="1">
      <alignment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 wrapText="1"/>
    </xf>
    <xf numFmtId="164" fontId="18" fillId="0" borderId="16" xfId="0" applyNumberFormat="1" applyFont="1" applyFill="1" applyBorder="1" applyAlignment="1" applyProtection="1">
      <alignment vertical="center"/>
      <protection locked="0"/>
    </xf>
    <xf numFmtId="164" fontId="18" fillId="0" borderId="17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 horizontal="center" vertical="center"/>
    </xf>
    <xf numFmtId="164" fontId="16" fillId="0" borderId="29" xfId="0" applyNumberFormat="1" applyFont="1" applyFill="1" applyBorder="1" applyAlignment="1">
      <alignment vertical="center"/>
    </xf>
    <xf numFmtId="164" fontId="16" fillId="0" borderId="43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54" xfId="0" applyFill="1" applyBorder="1" applyAlignment="1">
      <alignment/>
    </xf>
    <xf numFmtId="0" fontId="6" fillId="0" borderId="54" xfId="0" applyFont="1" applyFill="1" applyBorder="1" applyAlignment="1">
      <alignment horizontal="center"/>
    </xf>
    <xf numFmtId="0" fontId="23" fillId="0" borderId="55" xfId="0" applyFont="1" applyFill="1" applyBorder="1" applyAlignment="1" applyProtection="1">
      <alignment horizontal="left" vertical="center" wrapText="1"/>
      <protection locked="0"/>
    </xf>
    <xf numFmtId="164" fontId="23" fillId="0" borderId="56" xfId="0" applyNumberFormat="1" applyFont="1" applyFill="1" applyBorder="1" applyAlignment="1" applyProtection="1">
      <alignment horizontal="right" vertical="center" wrapText="1"/>
      <protection/>
    </xf>
    <xf numFmtId="164" fontId="23" fillId="0" borderId="57" xfId="0" applyNumberFormat="1" applyFont="1" applyFill="1" applyBorder="1" applyAlignment="1" applyProtection="1">
      <alignment horizontal="right" vertical="center" wrapText="1"/>
      <protection/>
    </xf>
    <xf numFmtId="0" fontId="23" fillId="0" borderId="58" xfId="0" applyFont="1" applyFill="1" applyBorder="1" applyAlignment="1" applyProtection="1">
      <alignment horizontal="left" vertical="center" wrapText="1"/>
      <protection locked="0"/>
    </xf>
    <xf numFmtId="0" fontId="23" fillId="0" borderId="59" xfId="0" applyFont="1" applyFill="1" applyBorder="1" applyAlignment="1" applyProtection="1">
      <alignment horizontal="left" vertical="center" wrapText="1"/>
      <protection locked="0"/>
    </xf>
    <xf numFmtId="164" fontId="0" fillId="3" borderId="39" xfId="0" applyNumberFormat="1" applyFont="1" applyFill="1" applyBorder="1" applyAlignment="1">
      <alignment horizontal="left" vertical="center" wrapText="1" indent="2"/>
    </xf>
    <xf numFmtId="164" fontId="0" fillId="3" borderId="37" xfId="0" applyNumberFormat="1" applyFont="1" applyFill="1" applyBorder="1" applyAlignment="1">
      <alignment horizontal="left" vertical="center" wrapText="1" indent="2"/>
    </xf>
    <xf numFmtId="3" fontId="4" fillId="0" borderId="43" xfId="0" applyNumberFormat="1" applyFont="1" applyBorder="1" applyAlignment="1" applyProtection="1">
      <alignment horizontal="right" vertical="center" wrapText="1" indent="1"/>
      <protection locked="0"/>
    </xf>
    <xf numFmtId="0" fontId="18" fillId="0" borderId="22" xfId="20" applyFont="1" applyFill="1" applyBorder="1" applyAlignment="1" applyProtection="1">
      <alignment horizontal="right" vertical="center"/>
      <protection/>
    </xf>
    <xf numFmtId="0" fontId="18" fillId="0" borderId="4" xfId="20" applyFont="1" applyFill="1" applyBorder="1" applyAlignment="1" applyProtection="1">
      <alignment vertical="center"/>
      <protection locked="0"/>
    </xf>
    <xf numFmtId="164" fontId="18" fillId="0" borderId="40" xfId="20" applyNumberFormat="1" applyFont="1" applyFill="1" applyBorder="1" applyAlignment="1" applyProtection="1">
      <alignment vertical="center"/>
      <protection locked="0"/>
    </xf>
    <xf numFmtId="164" fontId="18" fillId="0" borderId="60" xfId="20" applyNumberFormat="1" applyFont="1" applyFill="1" applyBorder="1" applyAlignment="1" applyProtection="1">
      <alignment vertical="center"/>
      <protection locked="0"/>
    </xf>
    <xf numFmtId="164" fontId="18" fillId="0" borderId="52" xfId="20" applyNumberFormat="1" applyFont="1" applyFill="1" applyBorder="1" applyAlignment="1" applyProtection="1">
      <alignment vertical="center"/>
      <protection/>
    </xf>
    <xf numFmtId="0" fontId="18" fillId="0" borderId="20" xfId="20" applyFont="1" applyFill="1" applyBorder="1" applyAlignment="1" applyProtection="1">
      <alignment horizontal="right" vertical="center"/>
      <protection/>
    </xf>
    <xf numFmtId="0" fontId="18" fillId="0" borderId="12" xfId="20" applyFont="1" applyFill="1" applyBorder="1" applyAlignment="1" applyProtection="1">
      <alignment vertical="center"/>
      <protection locked="0"/>
    </xf>
    <xf numFmtId="164" fontId="18" fillId="0" borderId="18" xfId="20" applyNumberFormat="1" applyFont="1" applyFill="1" applyBorder="1" applyAlignment="1" applyProtection="1">
      <alignment vertical="center"/>
      <protection locked="0"/>
    </xf>
    <xf numFmtId="164" fontId="18" fillId="0" borderId="61" xfId="20" applyNumberFormat="1" applyFont="1" applyFill="1" applyBorder="1" applyAlignment="1" applyProtection="1">
      <alignment vertical="center"/>
      <protection locked="0"/>
    </xf>
    <xf numFmtId="164" fontId="18" fillId="0" borderId="50" xfId="20" applyNumberFormat="1" applyFont="1" applyFill="1" applyBorder="1" applyAlignment="1" applyProtection="1">
      <alignment vertical="center"/>
      <protection/>
    </xf>
    <xf numFmtId="0" fontId="18" fillId="0" borderId="23" xfId="20" applyFont="1" applyFill="1" applyBorder="1" applyAlignment="1" applyProtection="1">
      <alignment horizontal="right" vertical="center"/>
      <protection/>
    </xf>
    <xf numFmtId="0" fontId="18" fillId="0" borderId="17" xfId="20" applyFont="1" applyFill="1" applyBorder="1" applyAlignment="1" applyProtection="1">
      <alignment vertical="center"/>
      <protection locked="0"/>
    </xf>
    <xf numFmtId="164" fontId="18" fillId="0" borderId="42" xfId="20" applyNumberFormat="1" applyFont="1" applyFill="1" applyBorder="1" applyAlignment="1" applyProtection="1">
      <alignment vertical="center"/>
      <protection locked="0"/>
    </xf>
    <xf numFmtId="164" fontId="18" fillId="0" borderId="62" xfId="20" applyNumberFormat="1" applyFont="1" applyFill="1" applyBorder="1" applyAlignment="1" applyProtection="1">
      <alignment vertical="center"/>
      <protection locked="0"/>
    </xf>
    <xf numFmtId="164" fontId="18" fillId="0" borderId="51" xfId="20" applyNumberFormat="1" applyFont="1" applyFill="1" applyBorder="1" applyAlignment="1" applyProtection="1">
      <alignment vertical="center"/>
      <protection/>
    </xf>
    <xf numFmtId="0" fontId="18" fillId="0" borderId="28" xfId="20" applyFont="1" applyFill="1" applyBorder="1" applyAlignment="1" applyProtection="1">
      <alignment horizontal="right" vertical="center"/>
      <protection/>
    </xf>
    <xf numFmtId="0" fontId="8" fillId="0" borderId="43" xfId="20" applyFont="1" applyFill="1" applyBorder="1" applyAlignment="1" applyProtection="1">
      <alignment vertical="center"/>
      <protection/>
    </xf>
    <xf numFmtId="164" fontId="16" fillId="0" borderId="37" xfId="20" applyNumberFormat="1" applyFont="1" applyFill="1" applyBorder="1" applyAlignment="1" applyProtection="1">
      <alignment vertical="center"/>
      <protection/>
    </xf>
    <xf numFmtId="164" fontId="16" fillId="0" borderId="49" xfId="20" applyNumberFormat="1" applyFont="1" applyFill="1" applyBorder="1" applyAlignment="1" applyProtection="1">
      <alignment vertical="center"/>
      <protection/>
    </xf>
    <xf numFmtId="164" fontId="16" fillId="0" borderId="39" xfId="20" applyNumberFormat="1" applyFont="1" applyFill="1" applyBorder="1" applyAlignment="1" applyProtection="1">
      <alignment vertical="center"/>
      <protection/>
    </xf>
    <xf numFmtId="164" fontId="16" fillId="0" borderId="21" xfId="0" applyNumberFormat="1" applyFont="1" applyFill="1" applyBorder="1" applyAlignment="1">
      <alignment horizontal="right" vertical="center" wrapText="1" indent="1"/>
    </xf>
    <xf numFmtId="164" fontId="18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6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24" xfId="0" applyFont="1" applyFill="1" applyBorder="1" applyAlignment="1" applyProtection="1">
      <alignment horizontal="left" vertical="center" wrapText="1" indent="1"/>
      <protection locked="0"/>
    </xf>
    <xf numFmtId="0" fontId="0" fillId="0" borderId="19" xfId="0" applyFill="1" applyBorder="1" applyAlignment="1" applyProtection="1">
      <alignment horizontal="left" vertical="center" wrapText="1" indent="1"/>
      <protection locked="0"/>
    </xf>
    <xf numFmtId="0" fontId="18" fillId="0" borderId="23" xfId="0" applyFont="1" applyFill="1" applyBorder="1" applyAlignment="1" applyProtection="1">
      <alignment horizontal="left" vertical="center" wrapText="1" indent="1"/>
      <protection locked="0"/>
    </xf>
    <xf numFmtId="0" fontId="18" fillId="0" borderId="14" xfId="0" applyFont="1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horizontal="left" vertical="center" indent="1"/>
      <protection locked="0"/>
    </xf>
    <xf numFmtId="0" fontId="4" fillId="0" borderId="26" xfId="0" applyFont="1" applyFill="1" applyBorder="1" applyAlignment="1" applyProtection="1">
      <alignment horizontal="left" vertical="center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41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171" fontId="23" fillId="0" borderId="63" xfId="0" applyNumberFormat="1" applyFont="1" applyFill="1" applyBorder="1" applyAlignment="1" applyProtection="1">
      <alignment horizontal="right" vertical="center" wrapText="1"/>
      <protection locked="0"/>
    </xf>
    <xf numFmtId="164" fontId="24" fillId="3" borderId="37" xfId="0" applyNumberFormat="1" applyFont="1" applyFill="1" applyBorder="1" applyAlignment="1" applyProtection="1">
      <alignment horizontal="right" vertical="center" wrapText="1"/>
      <protection/>
    </xf>
    <xf numFmtId="164" fontId="26" fillId="0" borderId="0" xfId="19" applyNumberFormat="1" applyFont="1" applyFill="1" applyBorder="1" applyAlignment="1" applyProtection="1">
      <alignment horizontal="centerContinuous" vertical="center"/>
      <protection/>
    </xf>
    <xf numFmtId="164" fontId="27" fillId="0" borderId="43" xfId="19" applyNumberFormat="1" applyFont="1" applyFill="1" applyBorder="1" applyAlignment="1" applyProtection="1">
      <alignment horizontal="right" vertical="center" wrapText="1"/>
      <protection/>
    </xf>
    <xf numFmtId="164" fontId="28" fillId="0" borderId="27" xfId="19" applyNumberFormat="1" applyFont="1" applyFill="1" applyBorder="1" applyAlignment="1" applyProtection="1">
      <alignment horizontal="right" vertical="center" wrapText="1"/>
      <protection locked="0"/>
    </xf>
    <xf numFmtId="164" fontId="28" fillId="0" borderId="12" xfId="19" applyNumberFormat="1" applyFont="1" applyFill="1" applyBorder="1" applyAlignment="1" applyProtection="1">
      <alignment horizontal="right" vertical="center" wrapText="1"/>
      <protection locked="0"/>
    </xf>
    <xf numFmtId="164" fontId="28" fillId="0" borderId="15" xfId="19" applyNumberFormat="1" applyFont="1" applyFill="1" applyBorder="1" applyAlignment="1" applyProtection="1">
      <alignment horizontal="right" vertical="center" wrapText="1"/>
      <protection locked="0"/>
    </xf>
    <xf numFmtId="164" fontId="28" fillId="0" borderId="17" xfId="19" applyNumberFormat="1" applyFont="1" applyFill="1" applyBorder="1" applyAlignment="1" applyProtection="1">
      <alignment horizontal="right" vertical="center" wrapText="1"/>
      <protection locked="0"/>
    </xf>
    <xf numFmtId="164" fontId="29" fillId="0" borderId="12" xfId="19" applyNumberFormat="1" applyFont="1" applyFill="1" applyBorder="1" applyAlignment="1" applyProtection="1">
      <alignment horizontal="right" vertical="center" wrapText="1"/>
      <protection/>
    </xf>
    <xf numFmtId="164" fontId="29" fillId="0" borderId="15" xfId="19" applyNumberFormat="1" applyFont="1" applyFill="1" applyBorder="1" applyAlignment="1" applyProtection="1">
      <alignment horizontal="right" vertical="center" wrapText="1"/>
      <protection/>
    </xf>
    <xf numFmtId="164" fontId="28" fillId="0" borderId="43" xfId="19" applyNumberFormat="1" applyFont="1" applyFill="1" applyBorder="1" applyAlignment="1" applyProtection="1">
      <alignment horizontal="right" vertical="center" wrapText="1"/>
      <protection/>
    </xf>
    <xf numFmtId="164" fontId="28" fillId="0" borderId="4" xfId="19" applyNumberFormat="1" applyFont="1" applyFill="1" applyBorder="1" applyAlignment="1" applyProtection="1">
      <alignment horizontal="right" vertical="center" wrapText="1"/>
      <protection locked="0"/>
    </xf>
    <xf numFmtId="164" fontId="28" fillId="0" borderId="7" xfId="19" applyNumberFormat="1" applyFont="1" applyFill="1" applyBorder="1" applyAlignment="1" applyProtection="1">
      <alignment horizontal="right" vertical="center" wrapText="1"/>
      <protection locked="0"/>
    </xf>
    <xf numFmtId="164" fontId="26" fillId="0" borderId="0" xfId="19" applyNumberFormat="1" applyFont="1" applyFill="1" applyBorder="1" applyAlignment="1" applyProtection="1">
      <alignment vertical="center" wrapText="1"/>
      <protection/>
    </xf>
    <xf numFmtId="164" fontId="28" fillId="0" borderId="12" xfId="19" applyNumberFormat="1" applyFont="1" applyFill="1" applyBorder="1" applyAlignment="1" applyProtection="1">
      <alignment vertical="center" wrapText="1"/>
      <protection locked="0"/>
    </xf>
    <xf numFmtId="164" fontId="28" fillId="0" borderId="17" xfId="19" applyNumberFormat="1" applyFont="1" applyFill="1" applyBorder="1" applyAlignment="1" applyProtection="1">
      <alignment vertical="center" wrapText="1"/>
      <protection locked="0"/>
    </xf>
    <xf numFmtId="164" fontId="27" fillId="0" borderId="43" xfId="19" applyNumberFormat="1" applyFont="1" applyFill="1" applyBorder="1" applyAlignment="1" applyProtection="1">
      <alignment vertical="center" wrapText="1"/>
      <protection/>
    </xf>
    <xf numFmtId="164" fontId="28" fillId="0" borderId="15" xfId="19" applyNumberFormat="1" applyFont="1" applyFill="1" applyBorder="1" applyAlignment="1" applyProtection="1">
      <alignment vertical="center" wrapText="1"/>
      <protection locked="0"/>
    </xf>
    <xf numFmtId="164" fontId="27" fillId="0" borderId="43" xfId="19" applyNumberFormat="1" applyFont="1" applyFill="1" applyBorder="1" applyAlignment="1" applyProtection="1">
      <alignment vertical="center" wrapText="1"/>
      <protection locked="0"/>
    </xf>
    <xf numFmtId="164" fontId="28" fillId="0" borderId="27" xfId="19" applyNumberFormat="1" applyFont="1" applyFill="1" applyBorder="1" applyAlignment="1" applyProtection="1">
      <alignment vertical="center" wrapText="1"/>
      <protection locked="0"/>
    </xf>
    <xf numFmtId="0" fontId="30" fillId="0" borderId="0" xfId="19" applyFont="1" applyFill="1">
      <alignment/>
      <protection/>
    </xf>
    <xf numFmtId="164" fontId="31" fillId="0" borderId="0" xfId="0" applyNumberFormat="1" applyFont="1" applyFill="1" applyAlignment="1">
      <alignment horizontal="centerContinuous" vertical="center"/>
    </xf>
    <xf numFmtId="164" fontId="31" fillId="0" borderId="0" xfId="0" applyNumberFormat="1" applyFont="1" applyFill="1" applyAlignment="1">
      <alignment vertical="center" wrapText="1"/>
    </xf>
    <xf numFmtId="164" fontId="32" fillId="0" borderId="29" xfId="0" applyNumberFormat="1" applyFont="1" applyFill="1" applyBorder="1" applyAlignment="1">
      <alignment horizontal="centerContinuous" vertical="center" wrapText="1"/>
    </xf>
    <xf numFmtId="164" fontId="28" fillId="0" borderId="14" xfId="0" applyNumberFormat="1" applyFont="1" applyFill="1" applyBorder="1" applyAlignment="1" applyProtection="1">
      <alignment vertical="center" wrapText="1"/>
      <protection locked="0"/>
    </xf>
    <xf numFmtId="164" fontId="28" fillId="0" borderId="11" xfId="0" applyNumberFormat="1" applyFont="1" applyFill="1" applyBorder="1" applyAlignment="1" applyProtection="1">
      <alignment vertical="center" wrapText="1"/>
      <protection locked="0"/>
    </xf>
    <xf numFmtId="164" fontId="28" fillId="0" borderId="61" xfId="0" applyNumberFormat="1" applyFont="1" applyFill="1" applyBorder="1" applyAlignment="1" applyProtection="1">
      <alignment vertical="center" wrapText="1"/>
      <protection locked="0"/>
    </xf>
    <xf numFmtId="164" fontId="28" fillId="0" borderId="16" xfId="0" applyNumberFormat="1" applyFont="1" applyFill="1" applyBorder="1" applyAlignment="1" applyProtection="1">
      <alignment vertical="center" wrapText="1"/>
      <protection locked="0"/>
    </xf>
    <xf numFmtId="164" fontId="28" fillId="0" borderId="62" xfId="0" applyNumberFormat="1" applyFont="1" applyFill="1" applyBorder="1" applyAlignment="1" applyProtection="1">
      <alignment vertical="center" wrapText="1"/>
      <protection locked="0"/>
    </xf>
    <xf numFmtId="164" fontId="32" fillId="0" borderId="43" xfId="0" applyNumberFormat="1" applyFont="1" applyFill="1" applyBorder="1" applyAlignment="1">
      <alignment horizontal="centerContinuous" vertical="center" wrapText="1"/>
    </xf>
    <xf numFmtId="164" fontId="28" fillId="0" borderId="15" xfId="0" applyNumberFormat="1" applyFont="1" applyFill="1" applyBorder="1" applyAlignment="1" applyProtection="1">
      <alignment vertical="center" wrapText="1"/>
      <protection locked="0"/>
    </xf>
    <xf numFmtId="164" fontId="28" fillId="0" borderId="12" xfId="0" applyNumberFormat="1" applyFont="1" applyFill="1" applyBorder="1" applyAlignment="1" applyProtection="1">
      <alignment vertical="center" wrapText="1"/>
      <protection locked="0"/>
    </xf>
    <xf numFmtId="164" fontId="27" fillId="0" borderId="45" xfId="0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Alignment="1">
      <alignment horizontal="centerContinuous"/>
    </xf>
    <xf numFmtId="164" fontId="34" fillId="0" borderId="57" xfId="0" applyNumberFormat="1" applyFont="1" applyFill="1" applyBorder="1" applyAlignment="1" applyProtection="1">
      <alignment horizontal="right" vertical="center" wrapText="1"/>
      <protection/>
    </xf>
    <xf numFmtId="3" fontId="34" fillId="0" borderId="64" xfId="0" applyNumberFormat="1" applyFont="1" applyFill="1" applyBorder="1" applyAlignment="1" applyProtection="1">
      <alignment horizontal="right" vertical="center" wrapText="1"/>
      <protection locked="0"/>
    </xf>
    <xf numFmtId="3" fontId="34" fillId="0" borderId="65" xfId="0" applyNumberFormat="1" applyFont="1" applyFill="1" applyBorder="1" applyAlignment="1" applyProtection="1">
      <alignment horizontal="right" vertical="center" wrapText="1"/>
      <protection locked="0"/>
    </xf>
    <xf numFmtId="3" fontId="35" fillId="3" borderId="29" xfId="0" applyNumberFormat="1" applyFont="1" applyFill="1" applyBorder="1" applyAlignment="1" applyProtection="1">
      <alignment horizontal="right" vertical="center" wrapText="1"/>
      <protection/>
    </xf>
    <xf numFmtId="0" fontId="31" fillId="0" borderId="0" xfId="0" applyFont="1" applyFill="1" applyAlignment="1">
      <alignment/>
    </xf>
    <xf numFmtId="1" fontId="28" fillId="0" borderId="11" xfId="0" applyNumberFormat="1" applyFont="1" applyFill="1" applyBorder="1" applyAlignment="1" applyProtection="1">
      <alignment vertical="center" wrapText="1"/>
      <protection locked="0"/>
    </xf>
    <xf numFmtId="164" fontId="28" fillId="0" borderId="12" xfId="0" applyNumberFormat="1" applyFont="1" applyFill="1" applyBorder="1" applyAlignment="1" applyProtection="1">
      <alignment vertical="center" wrapText="1"/>
      <protection/>
    </xf>
    <xf numFmtId="1" fontId="28" fillId="0" borderId="16" xfId="0" applyNumberFormat="1" applyFont="1" applyFill="1" applyBorder="1" applyAlignment="1" applyProtection="1">
      <alignment vertical="center" wrapText="1"/>
      <protection locked="0"/>
    </xf>
    <xf numFmtId="164" fontId="28" fillId="0" borderId="17" xfId="0" applyNumberFormat="1" applyFont="1" applyFill="1" applyBorder="1" applyAlignment="1" applyProtection="1">
      <alignment vertical="center" wrapText="1"/>
      <protection/>
    </xf>
    <xf numFmtId="164" fontId="31" fillId="0" borderId="0" xfId="0" applyNumberFormat="1" applyFont="1" applyFill="1" applyAlignment="1" applyProtection="1">
      <alignment vertical="center" wrapTex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3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3"/>
      <protection locked="0"/>
    </xf>
    <xf numFmtId="0" fontId="31" fillId="0" borderId="0" xfId="0" applyFont="1" applyFill="1" applyAlignment="1">
      <alignment vertical="center" wrapText="1"/>
    </xf>
    <xf numFmtId="164" fontId="28" fillId="0" borderId="11" xfId="20" applyNumberFormat="1" applyFont="1" applyFill="1" applyBorder="1" applyAlignment="1" applyProtection="1">
      <alignment vertical="center"/>
      <protection locked="0"/>
    </xf>
    <xf numFmtId="164" fontId="28" fillId="0" borderId="12" xfId="20" applyNumberFormat="1" applyFont="1" applyFill="1" applyBorder="1" applyAlignment="1" applyProtection="1">
      <alignment vertical="center"/>
      <protection/>
    </xf>
    <xf numFmtId="164" fontId="28" fillId="0" borderId="16" xfId="20" applyNumberFormat="1" applyFont="1" applyFill="1" applyBorder="1" applyAlignment="1" applyProtection="1">
      <alignment vertical="center"/>
      <protection locked="0"/>
    </xf>
    <xf numFmtId="164" fontId="28" fillId="0" borderId="17" xfId="20" applyNumberFormat="1" applyFont="1" applyFill="1" applyBorder="1" applyAlignment="1" applyProtection="1">
      <alignment vertical="center"/>
      <protection/>
    </xf>
    <xf numFmtId="164" fontId="27" fillId="0" borderId="29" xfId="20" applyNumberFormat="1" applyFont="1" applyFill="1" applyBorder="1" applyProtection="1">
      <alignment/>
      <protection/>
    </xf>
    <xf numFmtId="164" fontId="27" fillId="0" borderId="43" xfId="20" applyNumberFormat="1" applyFont="1" applyFill="1" applyBorder="1" applyProtection="1">
      <alignment/>
      <protection/>
    </xf>
    <xf numFmtId="0" fontId="30" fillId="0" borderId="0" xfId="20" applyFont="1" applyFill="1" applyProtection="1">
      <alignment/>
      <protection locked="0"/>
    </xf>
    <xf numFmtId="0" fontId="30" fillId="0" borderId="0" xfId="20" applyFont="1" applyFill="1" applyProtection="1">
      <alignment/>
      <protection/>
    </xf>
    <xf numFmtId="0" fontId="26" fillId="0" borderId="0" xfId="20" applyFont="1" applyFill="1" applyProtection="1">
      <alignment/>
      <protection locked="0"/>
    </xf>
    <xf numFmtId="164" fontId="6" fillId="0" borderId="0" xfId="0" applyNumberFormat="1" applyFont="1" applyFill="1" applyAlignment="1">
      <alignment horizontal="right" vertical="center"/>
    </xf>
    <xf numFmtId="0" fontId="24" fillId="0" borderId="29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164" fontId="19" fillId="0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ont="1" applyAlignment="1">
      <alignment vertical="center" wrapText="1"/>
    </xf>
    <xf numFmtId="0" fontId="4" fillId="0" borderId="7" xfId="0" applyFont="1" applyFill="1" applyBorder="1" applyAlignment="1" applyProtection="1" quotePrefix="1">
      <alignment horizontal="center" vertical="center"/>
      <protection locked="0"/>
    </xf>
    <xf numFmtId="0" fontId="16" fillId="0" borderId="43" xfId="0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ont="1" applyFill="1" applyAlignment="1">
      <alignment vertical="center" wrapText="1"/>
    </xf>
    <xf numFmtId="3" fontId="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" xfId="0" applyFont="1" applyFill="1" applyBorder="1" applyAlignment="1" quotePrefix="1">
      <alignment horizontal="right" vertical="center"/>
    </xf>
    <xf numFmtId="0" fontId="8" fillId="0" borderId="7" xfId="0" applyFont="1" applyFill="1" applyBorder="1" applyAlignment="1" quotePrefix="1">
      <alignment horizontal="right" vertical="center"/>
    </xf>
    <xf numFmtId="164" fontId="20" fillId="0" borderId="43" xfId="0" applyNumberFormat="1" applyFont="1" applyFill="1" applyBorder="1" applyAlignment="1" applyProtection="1">
      <alignment vertical="center" wrapText="1"/>
      <protection locked="0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 locked="0"/>
    </xf>
    <xf numFmtId="164" fontId="20" fillId="0" borderId="43" xfId="0" applyNumberFormat="1" applyFont="1" applyFill="1" applyBorder="1" applyAlignment="1">
      <alignment vertical="center" wrapText="1"/>
    </xf>
    <xf numFmtId="164" fontId="20" fillId="0" borderId="43" xfId="0" applyNumberFormat="1" applyFont="1" applyFill="1" applyBorder="1" applyAlignment="1" applyProtection="1">
      <alignment vertical="center" wrapText="1"/>
      <protection/>
    </xf>
    <xf numFmtId="164" fontId="16" fillId="0" borderId="45" xfId="0" applyNumberFormat="1" applyFont="1" applyFill="1" applyBorder="1" applyAlignment="1">
      <alignment vertical="center" wrapText="1"/>
    </xf>
    <xf numFmtId="0" fontId="8" fillId="0" borderId="66" xfId="0" applyFont="1" applyFill="1" applyBorder="1" applyAlignment="1">
      <alignment horizontal="center" vertical="center"/>
    </xf>
    <xf numFmtId="164" fontId="8" fillId="0" borderId="67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 wrapText="1"/>
      <protection locked="0"/>
    </xf>
    <xf numFmtId="164" fontId="18" fillId="0" borderId="43" xfId="0" applyNumberFormat="1" applyFont="1" applyFill="1" applyBorder="1" applyAlignment="1" applyProtection="1">
      <alignment vertical="center" wrapText="1"/>
      <protection/>
    </xf>
    <xf numFmtId="164" fontId="18" fillId="0" borderId="7" xfId="0" applyNumberFormat="1" applyFont="1" applyFill="1" applyBorder="1" applyAlignment="1" applyProtection="1">
      <alignment vertical="center" wrapText="1"/>
      <protection locked="0"/>
    </xf>
    <xf numFmtId="164" fontId="16" fillId="0" borderId="38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 applyProtection="1">
      <alignment vertical="center" wrapText="1"/>
      <protection locked="0"/>
    </xf>
    <xf numFmtId="164" fontId="16" fillId="0" borderId="43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45" xfId="19" applyNumberFormat="1" applyFont="1" applyFill="1" applyBorder="1" applyAlignment="1" applyProtection="1">
      <alignment horizontal="right" vertical="center" wrapText="1"/>
      <protection locked="0"/>
    </xf>
    <xf numFmtId="164" fontId="19" fillId="0" borderId="15" xfId="19" applyNumberFormat="1" applyFont="1" applyFill="1" applyBorder="1" applyAlignment="1" applyProtection="1">
      <alignment horizontal="right" vertical="center" wrapText="1"/>
      <protection/>
    </xf>
    <xf numFmtId="164" fontId="19" fillId="0" borderId="12" xfId="19" applyNumberFormat="1" applyFont="1" applyFill="1" applyBorder="1" applyAlignment="1" applyProtection="1">
      <alignment horizontal="right" vertical="center" wrapText="1"/>
      <protection/>
    </xf>
    <xf numFmtId="164" fontId="19" fillId="0" borderId="12" xfId="19" applyNumberFormat="1" applyFont="1" applyFill="1" applyBorder="1" applyAlignment="1" applyProtection="1">
      <alignment horizontal="right" vertical="center" wrapText="1"/>
      <protection locked="0"/>
    </xf>
    <xf numFmtId="164" fontId="19" fillId="0" borderId="27" xfId="19" applyNumberFormat="1" applyFont="1" applyFill="1" applyBorder="1" applyAlignment="1" applyProtection="1">
      <alignment horizontal="right" vertical="center" wrapText="1"/>
      <protection locked="0"/>
    </xf>
    <xf numFmtId="164" fontId="20" fillId="0" borderId="43" xfId="19" applyNumberFormat="1" applyFont="1" applyFill="1" applyBorder="1" applyAlignment="1" applyProtection="1">
      <alignment horizontal="right" vertical="center" wrapText="1"/>
      <protection/>
    </xf>
    <xf numFmtId="164" fontId="16" fillId="0" borderId="44" xfId="19" applyNumberFormat="1" applyFont="1" applyFill="1" applyBorder="1" applyAlignment="1" applyProtection="1">
      <alignment horizontal="right" vertical="center" wrapText="1"/>
      <protection/>
    </xf>
    <xf numFmtId="164" fontId="18" fillId="0" borderId="7" xfId="19" applyNumberFormat="1" applyFont="1" applyFill="1" applyBorder="1" applyAlignment="1" applyProtection="1">
      <alignment vertical="center" wrapText="1"/>
      <protection locked="0"/>
    </xf>
    <xf numFmtId="164" fontId="18" fillId="0" borderId="60" xfId="0" applyNumberFormat="1" applyFont="1" applyFill="1" applyBorder="1" applyAlignment="1" applyProtection="1">
      <alignment vertical="center" wrapText="1"/>
      <protection locked="0"/>
    </xf>
    <xf numFmtId="164" fontId="18" fillId="0" borderId="61" xfId="0" applyNumberFormat="1" applyFont="1" applyFill="1" applyBorder="1" applyAlignment="1" applyProtection="1">
      <alignment vertical="center" wrapText="1"/>
      <protection locked="0"/>
    </xf>
    <xf numFmtId="164" fontId="18" fillId="0" borderId="11" xfId="0" applyNumberFormat="1" applyFont="1" applyFill="1" applyBorder="1" applyAlignment="1" applyProtection="1">
      <alignment vertical="center" wrapText="1"/>
      <protection locked="0"/>
    </xf>
    <xf numFmtId="164" fontId="16" fillId="0" borderId="29" xfId="0" applyNumberFormat="1" applyFont="1" applyFill="1" applyBorder="1" applyAlignment="1">
      <alignment vertical="center" wrapText="1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164" fontId="18" fillId="0" borderId="12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 wrapText="1"/>
      <protection locked="0"/>
    </xf>
    <xf numFmtId="164" fontId="16" fillId="0" borderId="43" xfId="0" applyNumberFormat="1" applyFont="1" applyFill="1" applyBorder="1" applyAlignment="1">
      <alignment vertical="center" wrapText="1"/>
    </xf>
    <xf numFmtId="164" fontId="16" fillId="0" borderId="13" xfId="0" applyNumberFormat="1" applyFont="1" applyFill="1" applyBorder="1" applyAlignment="1" applyProtection="1">
      <alignment horizontal="right" vertical="center" wrapText="1"/>
      <protection/>
    </xf>
    <xf numFmtId="164" fontId="16" fillId="0" borderId="45" xfId="0" applyNumberFormat="1" applyFont="1" applyFill="1" applyBorder="1" applyAlignment="1" applyProtection="1">
      <alignment horizontal="right" vertical="center" wrapText="1"/>
      <protection/>
    </xf>
    <xf numFmtId="0" fontId="3" fillId="0" borderId="0" xfId="19" applyFont="1" applyFill="1">
      <alignment/>
      <protection/>
    </xf>
    <xf numFmtId="3" fontId="23" fillId="0" borderId="56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1" fontId="18" fillId="0" borderId="11" xfId="0" applyNumberFormat="1" applyFont="1" applyFill="1" applyBorder="1" applyAlignment="1" applyProtection="1">
      <alignment vertical="center" wrapText="1"/>
      <protection locked="0"/>
    </xf>
    <xf numFmtId="164" fontId="18" fillId="0" borderId="12" xfId="0" applyNumberFormat="1" applyFont="1" applyFill="1" applyBorder="1" applyAlignment="1" applyProtection="1">
      <alignment vertical="center" wrapText="1"/>
      <protection/>
    </xf>
    <xf numFmtId="164" fontId="8" fillId="0" borderId="29" xfId="0" applyNumberFormat="1" applyFont="1" applyFill="1" applyBorder="1" applyAlignment="1">
      <alignment horizontal="center" vertical="center" wrapText="1"/>
    </xf>
    <xf numFmtId="164" fontId="8" fillId="0" borderId="43" xfId="0" applyNumberFormat="1" applyFont="1" applyFill="1" applyBorder="1" applyAlignment="1" applyProtection="1">
      <alignment horizontal="center" vertical="center" wrapText="1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16" fillId="0" borderId="13" xfId="0" applyNumberFormat="1" applyFont="1" applyFill="1" applyBorder="1" applyAlignment="1" applyProtection="1">
      <alignment horizontal="center" vertical="center" wrapText="1"/>
      <protection/>
    </xf>
    <xf numFmtId="164" fontId="16" fillId="0" borderId="45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164" fontId="16" fillId="0" borderId="29" xfId="0" applyNumberFormat="1" applyFont="1" applyFill="1" applyBorder="1" applyAlignment="1" applyProtection="1">
      <alignment vertical="center" wrapText="1"/>
      <protection/>
    </xf>
    <xf numFmtId="164" fontId="16" fillId="3" borderId="29" xfId="0" applyNumberFormat="1" applyFont="1" applyFill="1" applyBorder="1" applyAlignment="1" applyProtection="1">
      <alignment vertical="center" wrapText="1"/>
      <protection/>
    </xf>
    <xf numFmtId="164" fontId="16" fillId="0" borderId="43" xfId="0" applyNumberFormat="1" applyFont="1" applyFill="1" applyBorder="1" applyAlignment="1" applyProtection="1">
      <alignment vertical="center" wrapText="1"/>
      <protection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 wrapText="1"/>
      <protection/>
    </xf>
    <xf numFmtId="164" fontId="18" fillId="0" borderId="14" xfId="0" applyNumberFormat="1" applyFont="1" applyFill="1" applyBorder="1" applyAlignment="1" applyProtection="1">
      <alignment vertical="center" wrapText="1"/>
      <protection locked="0"/>
    </xf>
    <xf numFmtId="1" fontId="18" fillId="0" borderId="14" xfId="0" applyNumberFormat="1" applyFont="1" applyFill="1" applyBorder="1" applyAlignment="1" applyProtection="1">
      <alignment vertical="center" wrapText="1"/>
      <protection locked="0"/>
    </xf>
    <xf numFmtId="164" fontId="18" fillId="0" borderId="15" xfId="0" applyNumberFormat="1" applyFont="1" applyFill="1" applyBorder="1" applyAlignment="1" applyProtection="1">
      <alignment vertical="center" wrapText="1"/>
      <protection/>
    </xf>
    <xf numFmtId="164" fontId="0" fillId="0" borderId="11" xfId="0" applyNumberFormat="1" applyFont="1" applyFill="1" applyBorder="1" applyAlignment="1">
      <alignment vertical="center" wrapText="1"/>
    </xf>
    <xf numFmtId="164" fontId="0" fillId="0" borderId="12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 wrapText="1"/>
    </xf>
    <xf numFmtId="1" fontId="18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vertical="center" wrapText="1"/>
    </xf>
    <xf numFmtId="164" fontId="6" fillId="0" borderId="0" xfId="0" applyNumberFormat="1" applyFont="1" applyFill="1" applyAlignment="1">
      <alignment horizontal="right" wrapText="1"/>
    </xf>
    <xf numFmtId="164" fontId="8" fillId="0" borderId="28" xfId="0" applyNumberFormat="1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 applyProtection="1">
      <alignment horizontal="center" vertical="center" wrapText="1"/>
      <protection/>
    </xf>
    <xf numFmtId="164" fontId="1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  <protection/>
    </xf>
    <xf numFmtId="164" fontId="8" fillId="0" borderId="28" xfId="0" applyNumberFormat="1" applyFont="1" applyFill="1" applyBorder="1" applyAlignment="1">
      <alignment horizontal="left" vertical="center" wrapText="1"/>
    </xf>
    <xf numFmtId="164" fontId="8" fillId="0" borderId="29" xfId="0" applyNumberFormat="1" applyFont="1" applyFill="1" applyBorder="1" applyAlignment="1">
      <alignment vertical="center" wrapText="1"/>
    </xf>
    <xf numFmtId="164" fontId="8" fillId="3" borderId="29" xfId="0" applyNumberFormat="1" applyFont="1" applyFill="1" applyBorder="1" applyAlignment="1" applyProtection="1">
      <alignment vertical="center" wrapText="1"/>
      <protection/>
    </xf>
    <xf numFmtId="164" fontId="8" fillId="0" borderId="43" xfId="0" applyNumberFormat="1" applyFont="1" applyFill="1" applyBorder="1" applyAlignment="1" applyProtection="1">
      <alignment vertical="center" wrapText="1"/>
      <protection/>
    </xf>
    <xf numFmtId="164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4" xfId="0" applyNumberFormat="1" applyFont="1" applyFill="1" applyBorder="1" applyAlignment="1" applyProtection="1">
      <alignment horizontal="right" vertical="center" wrapText="1" indent="3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3"/>
      <protection locked="0"/>
    </xf>
    <xf numFmtId="0" fontId="18" fillId="0" borderId="11" xfId="0" applyFont="1" applyFill="1" applyBorder="1" applyAlignment="1">
      <alignment horizontal="left" vertical="center" wrapText="1"/>
    </xf>
    <xf numFmtId="164" fontId="16" fillId="0" borderId="43" xfId="0" applyNumberFormat="1" applyFont="1" applyFill="1" applyBorder="1" applyAlignment="1">
      <alignment horizontal="right" vertical="center" wrapText="1" indent="3"/>
    </xf>
    <xf numFmtId="0" fontId="18" fillId="0" borderId="3" xfId="0" applyFont="1" applyBorder="1" applyAlignment="1" applyProtection="1">
      <alignment horizontal="left" vertical="center" indent="1"/>
      <protection locked="0"/>
    </xf>
    <xf numFmtId="0" fontId="0" fillId="0" borderId="11" xfId="0" applyBorder="1" applyAlignment="1">
      <alignment/>
    </xf>
    <xf numFmtId="0" fontId="0" fillId="0" borderId="46" xfId="0" applyBorder="1" applyAlignment="1">
      <alignment/>
    </xf>
    <xf numFmtId="0" fontId="8" fillId="0" borderId="44" xfId="0" applyFont="1" applyBorder="1" applyAlignment="1">
      <alignment horizontal="center" vertical="center" wrapText="1"/>
    </xf>
    <xf numFmtId="3" fontId="18" fillId="0" borderId="4" xfId="0" applyNumberFormat="1" applyFont="1" applyBorder="1" applyAlignment="1" applyProtection="1">
      <alignment horizontal="right" vertical="center" indent="1"/>
      <protection locked="0"/>
    </xf>
    <xf numFmtId="3" fontId="18" fillId="0" borderId="12" xfId="0" applyNumberFormat="1" applyFont="1" applyBorder="1" applyAlignment="1" applyProtection="1">
      <alignment horizontal="right" vertical="center" indent="1"/>
      <protection locked="0"/>
    </xf>
    <xf numFmtId="0" fontId="0" fillId="0" borderId="61" xfId="0" applyFont="1" applyBorder="1" applyAlignment="1">
      <alignment/>
    </xf>
    <xf numFmtId="3" fontId="18" fillId="0" borderId="12" xfId="0" applyNumberFormat="1" applyFont="1" applyFill="1" applyBorder="1" applyAlignment="1" applyProtection="1">
      <alignment horizontal="right" vertical="center" indent="1"/>
      <protection locked="0"/>
    </xf>
    <xf numFmtId="3" fontId="18" fillId="0" borderId="17" xfId="0" applyNumberFormat="1" applyFont="1" applyFill="1" applyBorder="1" applyAlignment="1" applyProtection="1">
      <alignment horizontal="right" vertical="center" indent="1"/>
      <protection locked="0"/>
    </xf>
    <xf numFmtId="3" fontId="4" fillId="0" borderId="43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/>
    </xf>
    <xf numFmtId="164" fontId="16" fillId="0" borderId="31" xfId="19" applyNumberFormat="1" applyFont="1" applyFill="1" applyBorder="1" applyAlignment="1" applyProtection="1">
      <alignment horizontal="right" vertical="center" wrapText="1"/>
      <protection/>
    </xf>
    <xf numFmtId="164" fontId="16" fillId="0" borderId="29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3" xfId="19" applyNumberFormat="1" applyFont="1" applyFill="1" applyBorder="1" applyAlignment="1" applyProtection="1">
      <alignment horizontal="right" vertical="center" wrapText="1"/>
      <protection locked="0"/>
    </xf>
    <xf numFmtId="164" fontId="19" fillId="0" borderId="11" xfId="19" applyNumberFormat="1" applyFont="1" applyFill="1" applyBorder="1" applyAlignment="1" applyProtection="1">
      <alignment horizontal="right" vertical="center" wrapText="1"/>
      <protection/>
    </xf>
    <xf numFmtId="164" fontId="19" fillId="0" borderId="14" xfId="19" applyNumberFormat="1" applyFont="1" applyFill="1" applyBorder="1" applyAlignment="1" applyProtection="1">
      <alignment horizontal="right" vertical="center" wrapText="1"/>
      <protection/>
    </xf>
    <xf numFmtId="164" fontId="19" fillId="0" borderId="11" xfId="19" applyNumberFormat="1" applyFont="1" applyFill="1" applyBorder="1" applyAlignment="1" applyProtection="1">
      <alignment horizontal="right" vertical="center" wrapText="1"/>
      <protection locked="0"/>
    </xf>
    <xf numFmtId="164" fontId="19" fillId="0" borderId="10" xfId="19" applyNumberFormat="1" applyFont="1" applyFill="1" applyBorder="1" applyAlignment="1" applyProtection="1">
      <alignment horizontal="right" vertical="center" wrapText="1"/>
      <protection locked="0"/>
    </xf>
    <xf numFmtId="164" fontId="20" fillId="0" borderId="29" xfId="19" applyNumberFormat="1" applyFont="1" applyFill="1" applyBorder="1" applyAlignment="1" applyProtection="1">
      <alignment horizontal="right" vertical="center" wrapText="1"/>
      <protection/>
    </xf>
    <xf numFmtId="164" fontId="7" fillId="0" borderId="0" xfId="19" applyNumberFormat="1" applyFont="1" applyFill="1" applyBorder="1" applyAlignment="1" applyProtection="1">
      <alignment vertical="center" wrapText="1"/>
      <protection/>
    </xf>
    <xf numFmtId="164" fontId="18" fillId="0" borderId="26" xfId="19" applyNumberFormat="1" applyFont="1" applyFill="1" applyBorder="1" applyAlignment="1" applyProtection="1">
      <alignment vertical="center" wrapText="1"/>
      <protection locked="0"/>
    </xf>
    <xf numFmtId="164" fontId="18" fillId="0" borderId="10" xfId="19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Alignment="1">
      <alignment horizontal="centerContinuous" vertical="center"/>
    </xf>
    <xf numFmtId="164" fontId="8" fillId="0" borderId="29" xfId="0" applyNumberFormat="1" applyFont="1" applyFill="1" applyBorder="1" applyAlignment="1">
      <alignment horizontal="centerContinuous" vertical="center" wrapText="1"/>
    </xf>
    <xf numFmtId="0" fontId="8" fillId="0" borderId="29" xfId="19" applyFont="1" applyFill="1" applyBorder="1" applyAlignment="1" applyProtection="1">
      <alignment horizontal="center" vertical="center" wrapText="1"/>
      <protection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31" xfId="19" applyNumberFormat="1" applyFont="1" applyFill="1" applyBorder="1" applyAlignment="1" applyProtection="1">
      <alignment horizontal="right" vertical="center" wrapText="1"/>
      <protection locked="0"/>
    </xf>
    <xf numFmtId="164" fontId="18" fillId="0" borderId="11" xfId="19" applyNumberFormat="1" applyFont="1" applyFill="1" applyBorder="1" applyAlignment="1" applyProtection="1">
      <alignment horizontal="right" vertical="center" wrapText="1"/>
      <protection/>
    </xf>
    <xf numFmtId="164" fontId="16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Fill="1" applyAlignment="1">
      <alignment horizontal="right"/>
    </xf>
    <xf numFmtId="164" fontId="8" fillId="0" borderId="47" xfId="0" applyNumberFormat="1" applyFont="1" applyFill="1" applyBorder="1" applyAlignment="1">
      <alignment horizontal="center" vertical="center"/>
    </xf>
    <xf numFmtId="164" fontId="8" fillId="0" borderId="48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 wrapText="1"/>
    </xf>
    <xf numFmtId="164" fontId="16" fillId="0" borderId="49" xfId="0" applyNumberFormat="1" applyFont="1" applyFill="1" applyBorder="1" applyAlignment="1">
      <alignment horizontal="center" vertical="center" wrapText="1"/>
    </xf>
    <xf numFmtId="164" fontId="16" fillId="0" borderId="39" xfId="0" applyNumberFormat="1" applyFont="1" applyFill="1" applyBorder="1" applyAlignment="1">
      <alignment horizontal="center" vertical="center" wrapText="1"/>
    </xf>
    <xf numFmtId="164" fontId="16" fillId="0" borderId="36" xfId="0" applyNumberFormat="1" applyFont="1" applyFill="1" applyBorder="1" applyAlignment="1">
      <alignment horizontal="center" vertical="center" wrapText="1"/>
    </xf>
    <xf numFmtId="164" fontId="16" fillId="0" borderId="43" xfId="0" applyNumberFormat="1" applyFont="1" applyFill="1" applyBorder="1" applyAlignment="1">
      <alignment horizontal="center" vertical="center" wrapText="1"/>
    </xf>
    <xf numFmtId="164" fontId="16" fillId="0" borderId="69" xfId="0" applyNumberFormat="1" applyFont="1" applyFill="1" applyBorder="1" applyAlignment="1">
      <alignment horizontal="center" vertical="center" wrapText="1"/>
    </xf>
    <xf numFmtId="164" fontId="18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39" xfId="0" applyNumberFormat="1" applyFont="1" applyFill="1" applyBorder="1" applyAlignment="1" applyProtection="1">
      <alignment vertical="center" wrapText="1"/>
      <protection/>
    </xf>
    <xf numFmtId="164" fontId="18" fillId="0" borderId="28" xfId="0" applyNumberFormat="1" applyFont="1" applyFill="1" applyBorder="1" applyAlignment="1" applyProtection="1">
      <alignment vertical="center" wrapText="1"/>
      <protection/>
    </xf>
    <xf numFmtId="164" fontId="18" fillId="0" borderId="29" xfId="0" applyNumberFormat="1" applyFont="1" applyFill="1" applyBorder="1" applyAlignment="1" applyProtection="1">
      <alignment vertical="center" wrapText="1"/>
      <protection/>
    </xf>
    <xf numFmtId="164" fontId="18" fillId="0" borderId="43" xfId="0" applyNumberFormat="1" applyFont="1" applyFill="1" applyBorder="1" applyAlignment="1" applyProtection="1">
      <alignment vertical="center" wrapText="1"/>
      <protection/>
    </xf>
    <xf numFmtId="164" fontId="18" fillId="0" borderId="39" xfId="0" applyNumberFormat="1" applyFont="1" applyFill="1" applyBorder="1" applyAlignment="1">
      <alignment vertical="center" wrapText="1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50" xfId="0" applyNumberFormat="1" applyFont="1" applyFill="1" applyBorder="1" applyAlignment="1" applyProtection="1">
      <alignment vertical="center" wrapText="1"/>
      <protection locked="0"/>
    </xf>
    <xf numFmtId="164" fontId="18" fillId="0" borderId="20" xfId="0" applyNumberFormat="1" applyFont="1" applyFill="1" applyBorder="1" applyAlignment="1" applyProtection="1">
      <alignment vertical="center" wrapText="1"/>
      <protection locked="0"/>
    </xf>
    <xf numFmtId="164" fontId="18" fillId="0" borderId="50" xfId="0" applyNumberFormat="1" applyFont="1" applyFill="1" applyBorder="1" applyAlignment="1">
      <alignment vertical="center" wrapText="1"/>
    </xf>
    <xf numFmtId="164" fontId="0" fillId="0" borderId="29" xfId="0" applyNumberFormat="1" applyFont="1" applyFill="1" applyBorder="1" applyAlignment="1" applyProtection="1">
      <alignment horizontal="left" vertical="center" wrapText="1" indent="2"/>
      <protection/>
    </xf>
    <xf numFmtId="165" fontId="0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51" xfId="0" applyNumberFormat="1" applyFont="1" applyFill="1" applyBorder="1" applyAlignment="1" applyProtection="1">
      <alignment vertical="center" wrapText="1"/>
      <protection locked="0"/>
    </xf>
    <xf numFmtId="164" fontId="18" fillId="0" borderId="23" xfId="0" applyNumberFormat="1" applyFont="1" applyFill="1" applyBorder="1" applyAlignment="1" applyProtection="1">
      <alignment vertical="center" wrapText="1"/>
      <protection locked="0"/>
    </xf>
    <xf numFmtId="164" fontId="18" fillId="0" borderId="51" xfId="0" applyNumberFormat="1" applyFont="1" applyFill="1" applyBorder="1" applyAlignment="1">
      <alignment vertical="center" wrapText="1"/>
    </xf>
    <xf numFmtId="164" fontId="18" fillId="0" borderId="39" xfId="0" applyNumberFormat="1" applyFont="1" applyFill="1" applyBorder="1" applyAlignment="1" applyProtection="1">
      <alignment vertical="center" wrapText="1"/>
      <protection locked="0"/>
    </xf>
    <xf numFmtId="164" fontId="18" fillId="0" borderId="28" xfId="0" applyNumberFormat="1" applyFont="1" applyFill="1" applyBorder="1" applyAlignment="1" applyProtection="1">
      <alignment vertical="center" wrapText="1"/>
      <protection locked="0"/>
    </xf>
    <xf numFmtId="164" fontId="18" fillId="0" borderId="29" xfId="0" applyNumberFormat="1" applyFont="1" applyFill="1" applyBorder="1" applyAlignment="1" applyProtection="1">
      <alignment vertical="center" wrapText="1"/>
      <protection locked="0"/>
    </xf>
    <xf numFmtId="164" fontId="18" fillId="0" borderId="43" xfId="0" applyNumberFormat="1" applyFont="1" applyFill="1" applyBorder="1" applyAlignment="1" applyProtection="1">
      <alignment vertical="center" wrapText="1"/>
      <protection locked="0"/>
    </xf>
    <xf numFmtId="165" fontId="0" fillId="0" borderId="70" xfId="0" applyNumberFormat="1" applyFont="1" applyFill="1" applyBorder="1" applyAlignment="1" applyProtection="1">
      <alignment horizontal="left" vertical="center" wrapText="1" indent="2"/>
      <protection locked="0"/>
    </xf>
    <xf numFmtId="164" fontId="18" fillId="0" borderId="69" xfId="0" applyNumberFormat="1" applyFont="1" applyFill="1" applyBorder="1" applyAlignment="1" applyProtection="1">
      <alignment vertical="center" wrapText="1"/>
      <protection locked="0"/>
    </xf>
    <xf numFmtId="164" fontId="18" fillId="0" borderId="19" xfId="0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 locked="0"/>
    </xf>
    <xf numFmtId="164" fontId="18" fillId="0" borderId="69" xfId="0" applyNumberFormat="1" applyFont="1" applyFill="1" applyBorder="1" applyAlignment="1">
      <alignment vertical="center" wrapText="1"/>
    </xf>
    <xf numFmtId="164" fontId="0" fillId="3" borderId="4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0" applyNumberFormat="1" applyFont="1" applyFill="1" applyBorder="1" applyAlignment="1">
      <alignment vertical="center" wrapText="1"/>
    </xf>
    <xf numFmtId="164" fontId="18" fillId="0" borderId="14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164" fontId="18" fillId="0" borderId="3" xfId="0" applyNumberFormat="1" applyFont="1" applyFill="1" applyBorder="1" applyAlignment="1" applyProtection="1">
      <alignment vertical="center" wrapTex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64" fontId="16" fillId="0" borderId="26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64" fontId="6" fillId="0" borderId="0" xfId="0" applyNumberFormat="1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vertical="center" wrapText="1"/>
    </xf>
    <xf numFmtId="0" fontId="3" fillId="0" borderId="0" xfId="20" applyFont="1" applyFill="1" applyProtection="1">
      <alignment/>
      <protection/>
    </xf>
    <xf numFmtId="0" fontId="18" fillId="0" borderId="28" xfId="20" applyFont="1" applyFill="1" applyBorder="1" applyAlignment="1" applyProtection="1">
      <alignment horizontal="left" vertical="center" indent="1"/>
      <protection/>
    </xf>
    <xf numFmtId="0" fontId="3" fillId="0" borderId="0" xfId="20" applyFont="1" applyFill="1" applyAlignment="1" applyProtection="1">
      <alignment vertical="center"/>
      <protection/>
    </xf>
    <xf numFmtId="0" fontId="18" fillId="0" borderId="19" xfId="20" applyFont="1" applyFill="1" applyBorder="1" applyAlignment="1" applyProtection="1">
      <alignment horizontal="left" vertical="center" indent="1"/>
      <protection/>
    </xf>
    <xf numFmtId="0" fontId="18" fillId="0" borderId="10" xfId="20" applyFont="1" applyFill="1" applyBorder="1" applyAlignment="1" applyProtection="1">
      <alignment horizontal="left" vertical="center" indent="1"/>
      <protection/>
    </xf>
    <xf numFmtId="164" fontId="18" fillId="0" borderId="10" xfId="20" applyNumberFormat="1" applyFont="1" applyFill="1" applyBorder="1" applyAlignment="1" applyProtection="1">
      <alignment vertical="center"/>
      <protection locked="0"/>
    </xf>
    <xf numFmtId="164" fontId="18" fillId="0" borderId="27" xfId="20" applyNumberFormat="1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vertical="center"/>
      <protection locked="0"/>
    </xf>
    <xf numFmtId="164" fontId="18" fillId="0" borderId="11" xfId="20" applyNumberFormat="1" applyFont="1" applyFill="1" applyBorder="1" applyAlignment="1" applyProtection="1">
      <alignment vertical="center"/>
      <protection locked="0"/>
    </xf>
    <xf numFmtId="164" fontId="18" fillId="0" borderId="12" xfId="20" applyNumberFormat="1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vertical="center"/>
      <protection/>
    </xf>
    <xf numFmtId="0" fontId="0" fillId="0" borderId="12" xfId="0" applyFont="1" applyBorder="1" applyAlignment="1">
      <alignment/>
    </xf>
    <xf numFmtId="0" fontId="18" fillId="0" borderId="16" xfId="0" applyFont="1" applyFill="1" applyBorder="1" applyAlignment="1" applyProtection="1">
      <alignment horizontal="right" indent="1"/>
      <protection locked="0"/>
    </xf>
    <xf numFmtId="0" fontId="18" fillId="0" borderId="71" xfId="19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right"/>
      <protection/>
    </xf>
    <xf numFmtId="164" fontId="7" fillId="0" borderId="0" xfId="19" applyNumberFormat="1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164" fontId="8" fillId="0" borderId="36" xfId="0" applyNumberFormat="1" applyFont="1" applyFill="1" applyBorder="1" applyAlignment="1">
      <alignment horizontal="left" vertical="center" wrapText="1" indent="2"/>
    </xf>
    <xf numFmtId="164" fontId="8" fillId="0" borderId="38" xfId="0" applyNumberFormat="1" applyFont="1" applyFill="1" applyBorder="1" applyAlignment="1">
      <alignment horizontal="left" vertical="center" wrapText="1" indent="2"/>
    </xf>
    <xf numFmtId="164" fontId="8" fillId="0" borderId="74" xfId="0" applyNumberFormat="1" applyFont="1" applyFill="1" applyBorder="1" applyAlignment="1">
      <alignment horizontal="center" vertical="center"/>
    </xf>
    <xf numFmtId="164" fontId="8" fillId="0" borderId="75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35" xfId="0" applyNumberFormat="1" applyFont="1" applyFill="1" applyBorder="1" applyAlignment="1">
      <alignment horizontal="center" vertical="center"/>
    </xf>
    <xf numFmtId="164" fontId="8" fillId="0" borderId="53" xfId="0" applyNumberFormat="1" applyFont="1" applyFill="1" applyBorder="1" applyAlignment="1">
      <alignment horizontal="center" vertical="center"/>
    </xf>
    <xf numFmtId="164" fontId="8" fillId="0" borderId="74" xfId="0" applyNumberFormat="1" applyFont="1" applyFill="1" applyBorder="1" applyAlignment="1">
      <alignment horizontal="center" vertical="center" wrapText="1"/>
    </xf>
    <xf numFmtId="164" fontId="8" fillId="0" borderId="75" xfId="0" applyNumberFormat="1" applyFont="1" applyFill="1" applyBorder="1" applyAlignment="1">
      <alignment horizontal="center" vertical="center" wrapText="1"/>
    </xf>
    <xf numFmtId="164" fontId="8" fillId="0" borderId="74" xfId="0" applyNumberFormat="1" applyFont="1" applyFill="1" applyBorder="1" applyAlignment="1">
      <alignment horizontal="center" vertical="center"/>
    </xf>
    <xf numFmtId="164" fontId="8" fillId="0" borderId="75" xfId="0" applyNumberFormat="1" applyFont="1" applyFill="1" applyBorder="1" applyAlignment="1">
      <alignment horizontal="center" vertical="center"/>
    </xf>
    <xf numFmtId="164" fontId="8" fillId="0" borderId="74" xfId="0" applyNumberFormat="1" applyFont="1" applyFill="1" applyBorder="1" applyAlignment="1">
      <alignment horizontal="center" vertical="center" wrapText="1"/>
    </xf>
    <xf numFmtId="164" fontId="8" fillId="0" borderId="75" xfId="0" applyNumberFormat="1" applyFont="1" applyFill="1" applyBorder="1" applyAlignment="1">
      <alignment horizontal="center" vertical="center" wrapText="1"/>
    </xf>
    <xf numFmtId="0" fontId="18" fillId="0" borderId="7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right"/>
    </xf>
    <xf numFmtId="0" fontId="8" fillId="0" borderId="36" xfId="0" applyFont="1" applyBorder="1" applyAlignment="1">
      <alignment horizontal="left" vertical="center" indent="2"/>
    </xf>
    <xf numFmtId="0" fontId="8" fillId="0" borderId="37" xfId="0" applyFont="1" applyBorder="1" applyAlignment="1">
      <alignment horizontal="left" vertical="center" indent="2"/>
    </xf>
    <xf numFmtId="0" fontId="18" fillId="0" borderId="3" xfId="0" applyFont="1" applyFill="1" applyBorder="1" applyAlignment="1" applyProtection="1">
      <alignment horizontal="right" indent="1"/>
      <protection locked="0"/>
    </xf>
    <xf numFmtId="0" fontId="18" fillId="0" borderId="4" xfId="0" applyFont="1" applyFill="1" applyBorder="1" applyAlignment="1" applyProtection="1">
      <alignment horizontal="right" indent="1"/>
      <protection locked="0"/>
    </xf>
    <xf numFmtId="0" fontId="18" fillId="0" borderId="17" xfId="0" applyFont="1" applyFill="1" applyBorder="1" applyAlignment="1" applyProtection="1">
      <alignment horizontal="right" indent="1"/>
      <protection locked="0"/>
    </xf>
    <xf numFmtId="49" fontId="7" fillId="0" borderId="0" xfId="0" applyNumberFormat="1" applyFont="1" applyFill="1" applyBorder="1" applyAlignment="1">
      <alignment horizontal="left" vertical="center"/>
    </xf>
    <xf numFmtId="0" fontId="16" fillId="0" borderId="29" xfId="0" applyFont="1" applyFill="1" applyBorder="1" applyAlignment="1">
      <alignment horizontal="right" indent="1"/>
    </xf>
    <xf numFmtId="0" fontId="16" fillId="0" borderId="43" xfId="0" applyFont="1" applyFill="1" applyBorder="1" applyAlignment="1">
      <alignment horizontal="right" indent="1"/>
    </xf>
    <xf numFmtId="0" fontId="8" fillId="0" borderId="31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0" fontId="8" fillId="0" borderId="72" xfId="0" applyFont="1" applyFill="1" applyBorder="1" applyAlignment="1">
      <alignment horizontal="center"/>
    </xf>
    <xf numFmtId="0" fontId="18" fillId="0" borderId="1" xfId="0" applyFont="1" applyFill="1" applyBorder="1" applyAlignment="1" applyProtection="1">
      <alignment horizontal="left" indent="1"/>
      <protection locked="0"/>
    </xf>
    <xf numFmtId="0" fontId="18" fillId="0" borderId="35" xfId="0" applyFont="1" applyFill="1" applyBorder="1" applyAlignment="1" applyProtection="1">
      <alignment horizontal="left" indent="1"/>
      <protection locked="0"/>
    </xf>
    <xf numFmtId="0" fontId="18" fillId="0" borderId="2" xfId="0" applyFont="1" applyFill="1" applyBorder="1" applyAlignment="1" applyProtection="1">
      <alignment horizontal="left" indent="1"/>
      <protection locked="0"/>
    </xf>
    <xf numFmtId="0" fontId="18" fillId="0" borderId="77" xfId="0" applyFont="1" applyFill="1" applyBorder="1" applyAlignment="1" applyProtection="1">
      <alignment horizontal="left" indent="1"/>
      <protection locked="0"/>
    </xf>
    <xf numFmtId="0" fontId="18" fillId="0" borderId="78" xfId="0" applyFont="1" applyFill="1" applyBorder="1" applyAlignment="1" applyProtection="1">
      <alignment horizontal="left" indent="1"/>
      <protection locked="0"/>
    </xf>
    <xf numFmtId="0" fontId="18" fillId="0" borderId="42" xfId="0" applyFont="1" applyFill="1" applyBorder="1" applyAlignment="1" applyProtection="1">
      <alignment horizontal="left" indent="1"/>
      <protection locked="0"/>
    </xf>
    <xf numFmtId="0" fontId="8" fillId="0" borderId="36" xfId="0" applyFont="1" applyFill="1" applyBorder="1" applyAlignment="1">
      <alignment horizontal="left" indent="1"/>
    </xf>
    <xf numFmtId="0" fontId="8" fillId="0" borderId="8" xfId="0" applyFont="1" applyFill="1" applyBorder="1" applyAlignment="1">
      <alignment horizontal="left" indent="1"/>
    </xf>
    <xf numFmtId="0" fontId="8" fillId="0" borderId="37" xfId="0" applyFont="1" applyFill="1" applyBorder="1" applyAlignment="1">
      <alignment horizontal="left" indent="1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8" fillId="0" borderId="3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18" fillId="0" borderId="71" xfId="0" applyFont="1" applyFill="1" applyBorder="1" applyAlignment="1">
      <alignment horizontal="left" vertical="center" wrapText="1"/>
    </xf>
    <xf numFmtId="0" fontId="18" fillId="0" borderId="71" xfId="0" applyFont="1" applyBorder="1" applyAlignment="1">
      <alignment horizontal="left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17" fillId="0" borderId="49" xfId="20" applyFont="1" applyFill="1" applyBorder="1" applyAlignment="1" applyProtection="1">
      <alignment horizontal="left" vertical="center" indent="1"/>
      <protection/>
    </xf>
    <xf numFmtId="0" fontId="17" fillId="0" borderId="8" xfId="20" applyFont="1" applyFill="1" applyBorder="1" applyAlignment="1" applyProtection="1">
      <alignment horizontal="left" vertical="center" indent="1"/>
      <protection/>
    </xf>
    <xf numFmtId="0" fontId="17" fillId="0" borderId="38" xfId="20" applyFont="1" applyFill="1" applyBorder="1" applyAlignment="1" applyProtection="1">
      <alignment horizontal="left" vertical="center" indent="1"/>
      <protection/>
    </xf>
    <xf numFmtId="0" fontId="17" fillId="0" borderId="49" xfId="20" applyFont="1" applyFill="1" applyBorder="1" applyAlignment="1" applyProtection="1">
      <alignment horizontal="left" vertical="center" indent="1"/>
      <protection/>
    </xf>
    <xf numFmtId="0" fontId="17" fillId="0" borderId="8" xfId="20" applyFont="1" applyFill="1" applyBorder="1" applyAlignment="1" applyProtection="1">
      <alignment horizontal="left" vertical="center" indent="1"/>
      <protection/>
    </xf>
    <xf numFmtId="0" fontId="17" fillId="0" borderId="38" xfId="20" applyFont="1" applyFill="1" applyBorder="1" applyAlignment="1" applyProtection="1">
      <alignment horizontal="left" vertical="center" indent="1"/>
      <protection/>
    </xf>
    <xf numFmtId="164" fontId="15" fillId="0" borderId="49" xfId="20" applyNumberFormat="1" applyFont="1" applyFill="1" applyBorder="1" applyAlignment="1" applyProtection="1">
      <alignment horizontal="center" vertical="center"/>
      <protection/>
    </xf>
    <xf numFmtId="164" fontId="15" fillId="0" borderId="8" xfId="20" applyNumberFormat="1" applyFont="1" applyFill="1" applyBorder="1" applyAlignment="1" applyProtection="1">
      <alignment horizontal="center" vertical="center"/>
      <protection/>
    </xf>
    <xf numFmtId="164" fontId="15" fillId="0" borderId="38" xfId="2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 locked="0"/>
    </xf>
  </cellXfs>
  <cellStyles count="10">
    <cellStyle name="Normal" xfId="0"/>
    <cellStyle name="Comma" xfId="15"/>
    <cellStyle name="Comma [0]" xfId="16"/>
    <cellStyle name="Hiperhivatkozás" xfId="17"/>
    <cellStyle name="Már látott hiperhivatkozás" xfId="18"/>
    <cellStyle name="Normál_KVRENMUNKA" xfId="19"/>
    <cellStyle name="Normál_SEGEDLETEK" xfId="20"/>
    <cellStyle name="Currency" xfId="21"/>
    <cellStyle name="Currency [0]" xfId="22"/>
    <cellStyle name="Percent" xfId="23"/>
  </cellStyles>
  <dxfs count="1"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67">
      <selection activeCell="D72" sqref="D72"/>
    </sheetView>
  </sheetViews>
  <sheetFormatPr defaultColWidth="9.00390625" defaultRowHeight="12.75"/>
  <cols>
    <col min="1" max="1" width="8.50390625" style="244" customWidth="1"/>
    <col min="2" max="2" width="50.875" style="244" customWidth="1"/>
    <col min="3" max="3" width="14.375" style="595" customWidth="1"/>
    <col min="4" max="4" width="12.125" style="595" customWidth="1"/>
    <col min="5" max="5" width="13.125" style="514" customWidth="1"/>
    <col min="6" max="16384" width="9.375" style="244" customWidth="1"/>
  </cols>
  <sheetData>
    <row r="1" spans="1:5" ht="15.75" customHeight="1">
      <c r="A1" s="243" t="s">
        <v>0</v>
      </c>
      <c r="B1" s="243"/>
      <c r="C1" s="243"/>
      <c r="D1" s="243"/>
      <c r="E1" s="496"/>
    </row>
    <row r="2" spans="1:5" ht="15.75" customHeight="1" thickBot="1">
      <c r="A2" s="27"/>
      <c r="B2" s="27"/>
      <c r="C2" s="27"/>
      <c r="D2" s="740" t="s">
        <v>53</v>
      </c>
      <c r="E2" s="740"/>
    </row>
    <row r="3" spans="1:5" ht="37.5" customHeight="1" thickBot="1">
      <c r="A3" s="85" t="s">
        <v>119</v>
      </c>
      <c r="B3" s="86" t="s">
        <v>2</v>
      </c>
      <c r="C3" s="86" t="s">
        <v>548</v>
      </c>
      <c r="D3" s="86" t="s">
        <v>549</v>
      </c>
      <c r="E3" s="245" t="s">
        <v>550</v>
      </c>
    </row>
    <row r="4" spans="1:5" s="246" customFormat="1" ht="12" customHeight="1" thickBot="1">
      <c r="A4" s="188">
        <v>1</v>
      </c>
      <c r="B4" s="189">
        <v>2</v>
      </c>
      <c r="C4" s="189">
        <v>3</v>
      </c>
      <c r="D4" s="189">
        <v>4</v>
      </c>
      <c r="E4" s="190">
        <v>5</v>
      </c>
    </row>
    <row r="5" spans="1:5" s="10" customFormat="1" ht="12" customHeight="1" thickBot="1">
      <c r="A5" s="69" t="s">
        <v>3</v>
      </c>
      <c r="B5" s="70" t="s">
        <v>255</v>
      </c>
      <c r="C5" s="655">
        <f>C6+C7</f>
        <v>117331</v>
      </c>
      <c r="D5" s="655">
        <f>D6+D7</f>
        <v>54538</v>
      </c>
      <c r="E5" s="583">
        <f>E6+E7</f>
        <v>50630</v>
      </c>
    </row>
    <row r="6" spans="1:5" s="10" customFormat="1" ht="12" customHeight="1" thickBot="1">
      <c r="A6" s="67" t="s">
        <v>4</v>
      </c>
      <c r="B6" s="68" t="s">
        <v>391</v>
      </c>
      <c r="C6" s="656">
        <v>5459</v>
      </c>
      <c r="D6" s="656">
        <v>15724</v>
      </c>
      <c r="E6" s="576">
        <v>12165</v>
      </c>
    </row>
    <row r="7" spans="1:5" s="10" customFormat="1" ht="12" customHeight="1" thickBot="1">
      <c r="A7" s="67" t="s">
        <v>5</v>
      </c>
      <c r="B7" s="68" t="s">
        <v>393</v>
      </c>
      <c r="C7" s="247">
        <f>SUM(C8:C11)</f>
        <v>111872</v>
      </c>
      <c r="D7" s="247">
        <f>SUM(D8:D11)</f>
        <v>38814</v>
      </c>
      <c r="E7" s="248">
        <f>SUM(E8:E11)</f>
        <v>38465</v>
      </c>
    </row>
    <row r="8" spans="1:5" s="10" customFormat="1" ht="12" customHeight="1">
      <c r="A8" s="48" t="s">
        <v>227</v>
      </c>
      <c r="B8" s="29" t="s">
        <v>179</v>
      </c>
      <c r="C8" s="57"/>
      <c r="D8" s="57"/>
      <c r="E8" s="58"/>
    </row>
    <row r="9" spans="1:5" s="10" customFormat="1" ht="12" customHeight="1">
      <c r="A9" s="49" t="s">
        <v>228</v>
      </c>
      <c r="B9" s="30" t="s">
        <v>392</v>
      </c>
      <c r="C9" s="31">
        <v>811</v>
      </c>
      <c r="D9" s="31">
        <v>799</v>
      </c>
      <c r="E9" s="59">
        <v>820</v>
      </c>
    </row>
    <row r="10" spans="1:5" s="10" customFormat="1" ht="12" customHeight="1">
      <c r="A10" s="49" t="s">
        <v>229</v>
      </c>
      <c r="B10" s="30" t="s">
        <v>394</v>
      </c>
      <c r="C10" s="31">
        <v>110221</v>
      </c>
      <c r="D10" s="31">
        <v>37560</v>
      </c>
      <c r="E10" s="59">
        <v>37232</v>
      </c>
    </row>
    <row r="11" spans="1:5" s="10" customFormat="1" ht="12" customHeight="1" thickBot="1">
      <c r="A11" s="50" t="s">
        <v>230</v>
      </c>
      <c r="B11" s="34" t="s">
        <v>63</v>
      </c>
      <c r="C11" s="657">
        <v>840</v>
      </c>
      <c r="D11" s="657">
        <v>455</v>
      </c>
      <c r="E11" s="577">
        <v>413</v>
      </c>
    </row>
    <row r="12" spans="1:5" s="10" customFormat="1" ht="12" customHeight="1" thickBot="1">
      <c r="A12" s="67" t="s">
        <v>6</v>
      </c>
      <c r="B12" s="68" t="s">
        <v>443</v>
      </c>
      <c r="C12" s="247">
        <f>C13+C14+C15+C16+C17+C18+C19</f>
        <v>80986</v>
      </c>
      <c r="D12" s="247">
        <f>D13+D14+D15+D16+D17+D18+D19</f>
        <v>149041</v>
      </c>
      <c r="E12" s="248">
        <f>E13+E14+E15+E16+E17+E18+E19</f>
        <v>125622</v>
      </c>
    </row>
    <row r="13" spans="1:5" s="10" customFormat="1" ht="12" customHeight="1">
      <c r="A13" s="51" t="s">
        <v>231</v>
      </c>
      <c r="B13" s="35" t="s">
        <v>395</v>
      </c>
      <c r="C13" s="60">
        <v>28409</v>
      </c>
      <c r="D13" s="60">
        <v>39688</v>
      </c>
      <c r="E13" s="61">
        <v>41438</v>
      </c>
    </row>
    <row r="14" spans="1:5" s="10" customFormat="1" ht="12" customHeight="1">
      <c r="A14" s="49" t="s">
        <v>232</v>
      </c>
      <c r="B14" s="30" t="s">
        <v>471</v>
      </c>
      <c r="C14" s="31">
        <v>32719</v>
      </c>
      <c r="D14" s="31">
        <v>22386</v>
      </c>
      <c r="E14" s="59">
        <v>571</v>
      </c>
    </row>
    <row r="15" spans="1:5" s="10" customFormat="1" ht="12" customHeight="1">
      <c r="A15" s="49" t="s">
        <v>233</v>
      </c>
      <c r="B15" s="30" t="s">
        <v>241</v>
      </c>
      <c r="C15" s="31"/>
      <c r="D15" s="31"/>
      <c r="E15" s="59"/>
    </row>
    <row r="16" spans="1:5" s="10" customFormat="1" ht="12" customHeight="1">
      <c r="A16" s="52" t="s">
        <v>356</v>
      </c>
      <c r="B16" s="30" t="s">
        <v>396</v>
      </c>
      <c r="C16" s="62">
        <v>19858</v>
      </c>
      <c r="D16" s="62">
        <v>69112</v>
      </c>
      <c r="E16" s="63">
        <v>83613</v>
      </c>
    </row>
    <row r="17" spans="1:5" s="10" customFormat="1" ht="12" customHeight="1">
      <c r="A17" s="52" t="s">
        <v>357</v>
      </c>
      <c r="B17" s="30" t="s">
        <v>242</v>
      </c>
      <c r="C17" s="62">
        <v>0</v>
      </c>
      <c r="D17" s="62">
        <v>3500</v>
      </c>
      <c r="E17" s="63"/>
    </row>
    <row r="18" spans="1:5" s="10" customFormat="1" ht="12" customHeight="1">
      <c r="A18" s="49" t="s">
        <v>358</v>
      </c>
      <c r="B18" s="30" t="s">
        <v>184</v>
      </c>
      <c r="C18" s="31">
        <v>0</v>
      </c>
      <c r="D18" s="31">
        <v>207</v>
      </c>
      <c r="E18" s="499"/>
    </row>
    <row r="19" spans="1:5" s="10" customFormat="1" ht="12" customHeight="1">
      <c r="A19" s="49" t="s">
        <v>359</v>
      </c>
      <c r="B19" s="41" t="s">
        <v>470</v>
      </c>
      <c r="C19" s="658">
        <f>C20+C21+C22</f>
        <v>0</v>
      </c>
      <c r="D19" s="658">
        <v>14148</v>
      </c>
      <c r="E19" s="502"/>
    </row>
    <row r="20" spans="1:5" s="10" customFormat="1" ht="12" customHeight="1">
      <c r="A20" s="49" t="s">
        <v>360</v>
      </c>
      <c r="B20" s="74" t="s">
        <v>298</v>
      </c>
      <c r="C20" s="31"/>
      <c r="D20" s="31"/>
      <c r="E20" s="499"/>
    </row>
    <row r="21" spans="1:5" s="10" customFormat="1" ht="12" customHeight="1">
      <c r="A21" s="49" t="s">
        <v>361</v>
      </c>
      <c r="B21" s="74" t="s">
        <v>472</v>
      </c>
      <c r="C21" s="31">
        <v>0</v>
      </c>
      <c r="D21" s="31"/>
      <c r="E21" s="499"/>
    </row>
    <row r="22" spans="1:5" s="10" customFormat="1" ht="12" customHeight="1" thickBot="1">
      <c r="A22" s="52" t="s">
        <v>362</v>
      </c>
      <c r="B22" s="75" t="s">
        <v>473</v>
      </c>
      <c r="C22" s="62">
        <v>0</v>
      </c>
      <c r="D22" s="62">
        <v>14148</v>
      </c>
      <c r="E22" s="501"/>
    </row>
    <row r="23" spans="1:5" s="10" customFormat="1" ht="12" customHeight="1" thickBot="1">
      <c r="A23" s="67" t="s">
        <v>7</v>
      </c>
      <c r="B23" s="68" t="s">
        <v>459</v>
      </c>
      <c r="C23" s="247">
        <f>SUM(C24:C26)</f>
        <v>0</v>
      </c>
      <c r="D23" s="247">
        <f>SUM(D24:D26)</f>
        <v>500</v>
      </c>
      <c r="E23" s="497">
        <f>SUM(E24:E26)</f>
        <v>0</v>
      </c>
    </row>
    <row r="24" spans="1:5" s="10" customFormat="1" ht="12" customHeight="1">
      <c r="A24" s="51" t="s">
        <v>234</v>
      </c>
      <c r="B24" s="35" t="s">
        <v>176</v>
      </c>
      <c r="C24" s="60">
        <v>0</v>
      </c>
      <c r="D24" s="60">
        <v>500</v>
      </c>
      <c r="E24" s="500"/>
    </row>
    <row r="25" spans="1:5" s="10" customFormat="1" ht="12" customHeight="1">
      <c r="A25" s="48" t="s">
        <v>235</v>
      </c>
      <c r="B25" s="30" t="s">
        <v>401</v>
      </c>
      <c r="C25" s="57"/>
      <c r="D25" s="57"/>
      <c r="E25" s="498"/>
    </row>
    <row r="26" spans="1:5" s="10" customFormat="1" ht="12" customHeight="1" thickBot="1">
      <c r="A26" s="52" t="s">
        <v>236</v>
      </c>
      <c r="B26" s="38" t="s">
        <v>177</v>
      </c>
      <c r="C26" s="62"/>
      <c r="D26" s="62"/>
      <c r="E26" s="501"/>
    </row>
    <row r="27" spans="1:5" s="10" customFormat="1" ht="12" customHeight="1" thickBot="1">
      <c r="A27" s="67" t="s">
        <v>8</v>
      </c>
      <c r="B27" s="68" t="s">
        <v>326</v>
      </c>
      <c r="C27" s="247">
        <f>C28+C33+C38+C39</f>
        <v>71528</v>
      </c>
      <c r="D27" s="247">
        <f>D28+D33+D38+D39</f>
        <v>15639</v>
      </c>
      <c r="E27" s="248">
        <f>E28+E33+E38+E39</f>
        <v>12613</v>
      </c>
    </row>
    <row r="28" spans="1:5" s="10" customFormat="1" ht="12" customHeight="1">
      <c r="A28" s="51" t="s">
        <v>237</v>
      </c>
      <c r="B28" s="84" t="s">
        <v>402</v>
      </c>
      <c r="C28" s="659">
        <f>C29+C30+C31+C32</f>
        <v>7301</v>
      </c>
      <c r="D28" s="659">
        <f>D29+D30+D31+D32</f>
        <v>6257</v>
      </c>
      <c r="E28" s="578">
        <f>E29+E30+E31+E32</f>
        <v>4832</v>
      </c>
    </row>
    <row r="29" spans="1:5" s="10" customFormat="1" ht="12" customHeight="1">
      <c r="A29" s="49" t="s">
        <v>244</v>
      </c>
      <c r="B29" s="74" t="s">
        <v>243</v>
      </c>
      <c r="C29" s="31">
        <v>3232</v>
      </c>
      <c r="D29" s="31">
        <v>2861</v>
      </c>
      <c r="E29" s="59">
        <v>2708</v>
      </c>
    </row>
    <row r="30" spans="1:5" s="10" customFormat="1" ht="12" customHeight="1">
      <c r="A30" s="49" t="s">
        <v>245</v>
      </c>
      <c r="B30" s="74" t="s">
        <v>71</v>
      </c>
      <c r="C30" s="31"/>
      <c r="D30" s="31"/>
      <c r="E30" s="59"/>
    </row>
    <row r="31" spans="1:5" s="10" customFormat="1" ht="12" customHeight="1">
      <c r="A31" s="49" t="s">
        <v>246</v>
      </c>
      <c r="B31" s="74" t="s">
        <v>248</v>
      </c>
      <c r="C31" s="31"/>
      <c r="D31" s="31"/>
      <c r="E31" s="59"/>
    </row>
    <row r="32" spans="1:5" s="10" customFormat="1" ht="12" customHeight="1">
      <c r="A32" s="52" t="s">
        <v>247</v>
      </c>
      <c r="B32" s="75" t="s">
        <v>324</v>
      </c>
      <c r="C32" s="62">
        <v>4069</v>
      </c>
      <c r="D32" s="62">
        <v>3396</v>
      </c>
      <c r="E32" s="63">
        <v>2124</v>
      </c>
    </row>
    <row r="33" spans="1:5" s="10" customFormat="1" ht="12" customHeight="1">
      <c r="A33" s="49" t="s">
        <v>238</v>
      </c>
      <c r="B33" s="41" t="s">
        <v>403</v>
      </c>
      <c r="C33" s="658">
        <f>C34+C35+C36+C37</f>
        <v>64009</v>
      </c>
      <c r="D33" s="658">
        <f>D34+D35+D36+D37</f>
        <v>9382</v>
      </c>
      <c r="E33" s="579">
        <f>E34+E35+E36+E37</f>
        <v>7781</v>
      </c>
    </row>
    <row r="34" spans="1:5" s="10" customFormat="1" ht="12" customHeight="1">
      <c r="A34" s="49" t="s">
        <v>256</v>
      </c>
      <c r="B34" s="74" t="s">
        <v>243</v>
      </c>
      <c r="C34" s="31"/>
      <c r="D34" s="31"/>
      <c r="E34" s="59"/>
    </row>
    <row r="35" spans="1:5" s="10" customFormat="1" ht="12" customHeight="1">
      <c r="A35" s="49" t="s">
        <v>257</v>
      </c>
      <c r="B35" s="74" t="s">
        <v>71</v>
      </c>
      <c r="C35" s="31">
        <v>64009</v>
      </c>
      <c r="D35" s="31"/>
      <c r="E35" s="59"/>
    </row>
    <row r="36" spans="1:5" s="10" customFormat="1" ht="12" customHeight="1">
      <c r="A36" s="49" t="s">
        <v>258</v>
      </c>
      <c r="B36" s="74" t="s">
        <v>248</v>
      </c>
      <c r="C36" s="31"/>
      <c r="D36" s="31"/>
      <c r="E36" s="59"/>
    </row>
    <row r="37" spans="1:5" s="10" customFormat="1" ht="12" customHeight="1">
      <c r="A37" s="52" t="s">
        <v>259</v>
      </c>
      <c r="B37" s="75" t="s">
        <v>324</v>
      </c>
      <c r="C37" s="62">
        <v>0</v>
      </c>
      <c r="D37" s="62">
        <v>9382</v>
      </c>
      <c r="E37" s="63">
        <v>7781</v>
      </c>
    </row>
    <row r="38" spans="1:5" s="10" customFormat="1" ht="12" customHeight="1">
      <c r="A38" s="49" t="s">
        <v>323</v>
      </c>
      <c r="B38" s="41" t="s">
        <v>404</v>
      </c>
      <c r="C38" s="660">
        <v>60</v>
      </c>
      <c r="D38" s="660">
        <v>0</v>
      </c>
      <c r="E38" s="580"/>
    </row>
    <row r="39" spans="1:5" s="10" customFormat="1" ht="12" customHeight="1" thickBot="1">
      <c r="A39" s="48" t="s">
        <v>325</v>
      </c>
      <c r="B39" s="71" t="s">
        <v>469</v>
      </c>
      <c r="C39" s="661">
        <v>158</v>
      </c>
      <c r="D39" s="661">
        <v>0</v>
      </c>
      <c r="E39" s="581"/>
    </row>
    <row r="40" spans="1:7" s="10" customFormat="1" ht="24" customHeight="1" thickBot="1">
      <c r="A40" s="67" t="s">
        <v>9</v>
      </c>
      <c r="B40" s="68" t="s">
        <v>280</v>
      </c>
      <c r="C40" s="249">
        <f>C41+C42</f>
        <v>0</v>
      </c>
      <c r="D40" s="249">
        <f>D41+D42</f>
        <v>0</v>
      </c>
      <c r="E40" s="504">
        <f>E41+E42</f>
        <v>0</v>
      </c>
      <c r="G40" s="251"/>
    </row>
    <row r="41" spans="1:5" s="10" customFormat="1" ht="12" customHeight="1">
      <c r="A41" s="53" t="s">
        <v>249</v>
      </c>
      <c r="B41" s="42" t="s">
        <v>252</v>
      </c>
      <c r="C41" s="43"/>
      <c r="D41" s="43"/>
      <c r="E41" s="505"/>
    </row>
    <row r="42" spans="1:5" s="10" customFormat="1" ht="12" customHeight="1" thickBot="1">
      <c r="A42" s="54" t="s">
        <v>250</v>
      </c>
      <c r="B42" s="35" t="s">
        <v>251</v>
      </c>
      <c r="C42" s="55"/>
      <c r="D42" s="55"/>
      <c r="E42" s="506"/>
    </row>
    <row r="43" spans="1:5" s="10" customFormat="1" ht="12" customHeight="1" thickBot="1">
      <c r="A43" s="67" t="s">
        <v>10</v>
      </c>
      <c r="B43" s="68" t="s">
        <v>260</v>
      </c>
      <c r="C43" s="247">
        <f>SUM(C44:C45)</f>
        <v>2028</v>
      </c>
      <c r="D43" s="247">
        <f>SUM(D44:D45)</f>
        <v>10000</v>
      </c>
      <c r="E43" s="497">
        <f>SUM(E44:E45)</f>
        <v>0</v>
      </c>
    </row>
    <row r="44" spans="1:5" s="10" customFormat="1" ht="12" customHeight="1">
      <c r="A44" s="51" t="s">
        <v>239</v>
      </c>
      <c r="B44" s="35" t="s">
        <v>172</v>
      </c>
      <c r="C44" s="60">
        <v>2028</v>
      </c>
      <c r="D44" s="60">
        <v>10000</v>
      </c>
      <c r="E44" s="500"/>
    </row>
    <row r="45" spans="1:5" s="10" customFormat="1" ht="12" customHeight="1" thickBot="1">
      <c r="A45" s="49" t="s">
        <v>240</v>
      </c>
      <c r="B45" s="30" t="s">
        <v>173</v>
      </c>
      <c r="C45" s="31"/>
      <c r="D45" s="31"/>
      <c r="E45" s="499"/>
    </row>
    <row r="46" spans="1:5" s="10" customFormat="1" ht="12" customHeight="1" thickBot="1">
      <c r="A46" s="67" t="s">
        <v>11</v>
      </c>
      <c r="B46" s="72" t="s">
        <v>261</v>
      </c>
      <c r="C46" s="662">
        <f>C5+C12+C23+C27+C40+C43</f>
        <v>271873</v>
      </c>
      <c r="D46" s="662">
        <f>D5+D12+D23+D27+D40+D43</f>
        <v>229718</v>
      </c>
      <c r="E46" s="582">
        <f>E5+E12+E23+E27+E40+E43</f>
        <v>188865</v>
      </c>
    </row>
    <row r="47" spans="1:5" s="10" customFormat="1" ht="12" customHeight="1">
      <c r="A47" s="51" t="s">
        <v>12</v>
      </c>
      <c r="B47" s="84" t="s">
        <v>264</v>
      </c>
      <c r="C47" s="659">
        <f>C48+C49</f>
        <v>0</v>
      </c>
      <c r="D47" s="659">
        <f>D48+D49</f>
        <v>0</v>
      </c>
      <c r="E47" s="503">
        <f>E48+E49</f>
        <v>0</v>
      </c>
    </row>
    <row r="48" spans="1:5" s="10" customFormat="1" ht="12" customHeight="1">
      <c r="A48" s="51" t="s">
        <v>263</v>
      </c>
      <c r="B48" s="73" t="s">
        <v>253</v>
      </c>
      <c r="C48" s="57"/>
      <c r="D48" s="57"/>
      <c r="E48" s="498"/>
    </row>
    <row r="49" spans="1:5" s="10" customFormat="1" ht="12" customHeight="1">
      <c r="A49" s="51" t="s">
        <v>262</v>
      </c>
      <c r="B49" s="74" t="s">
        <v>254</v>
      </c>
      <c r="C49" s="31"/>
      <c r="D49" s="31"/>
      <c r="E49" s="499"/>
    </row>
    <row r="50" spans="1:5" s="10" customFormat="1" ht="12" customHeight="1" thickBot="1">
      <c r="A50" s="48" t="s">
        <v>13</v>
      </c>
      <c r="B50" s="29" t="s">
        <v>490</v>
      </c>
      <c r="C50" s="57">
        <v>4693</v>
      </c>
      <c r="D50" s="57">
        <v>-355</v>
      </c>
      <c r="E50" s="498"/>
    </row>
    <row r="51" spans="1:5" s="10" customFormat="1" ht="12" customHeight="1" thickBot="1">
      <c r="A51" s="67" t="s">
        <v>14</v>
      </c>
      <c r="B51" s="68" t="s">
        <v>185</v>
      </c>
      <c r="C51" s="656"/>
      <c r="D51" s="656"/>
      <c r="E51" s="576">
        <v>22246</v>
      </c>
    </row>
    <row r="52" spans="1:5" s="10" customFormat="1" ht="15" customHeight="1" thickBot="1">
      <c r="A52" s="67" t="s">
        <v>15</v>
      </c>
      <c r="B52" s="186" t="s">
        <v>265</v>
      </c>
      <c r="C52" s="247">
        <f>C46+C47+C50+C51</f>
        <v>276566</v>
      </c>
      <c r="D52" s="247">
        <f>D46+D47+D50+D51</f>
        <v>229363</v>
      </c>
      <c r="E52" s="247">
        <f>E46+E47+E50+E51</f>
        <v>211111</v>
      </c>
    </row>
    <row r="53" spans="1:5" s="10" customFormat="1" ht="22.5" customHeight="1">
      <c r="A53" s="739" t="s">
        <v>400</v>
      </c>
      <c r="B53" s="739"/>
      <c r="C53" s="739"/>
      <c r="D53" s="739"/>
      <c r="E53" s="739"/>
    </row>
    <row r="54" spans="1:5" s="10" customFormat="1" ht="12.75" customHeight="1">
      <c r="A54" s="24"/>
      <c r="B54" s="25"/>
      <c r="C54" s="663"/>
      <c r="D54" s="663"/>
      <c r="E54" s="507"/>
    </row>
    <row r="55" spans="1:5" ht="16.5" customHeight="1">
      <c r="A55" s="741" t="s">
        <v>33</v>
      </c>
      <c r="B55" s="741"/>
      <c r="C55" s="741"/>
      <c r="D55" s="741"/>
      <c r="E55" s="741"/>
    </row>
    <row r="56" spans="1:5" ht="16.5" customHeight="1" thickBot="1">
      <c r="A56" s="27"/>
      <c r="B56" s="27"/>
      <c r="C56" s="27"/>
      <c r="D56" s="740" t="s">
        <v>53</v>
      </c>
      <c r="E56" s="740"/>
    </row>
    <row r="57" spans="1:5" ht="37.5" customHeight="1" thickBot="1">
      <c r="A57" s="85" t="s">
        <v>1</v>
      </c>
      <c r="B57" s="86" t="s">
        <v>34</v>
      </c>
      <c r="C57" s="86" t="s">
        <v>548</v>
      </c>
      <c r="D57" s="86" t="s">
        <v>549</v>
      </c>
      <c r="E57" s="245" t="s">
        <v>550</v>
      </c>
    </row>
    <row r="58" spans="1:5" s="246" customFormat="1" ht="12" customHeight="1" thickBot="1">
      <c r="A58" s="188">
        <v>1</v>
      </c>
      <c r="B58" s="189">
        <v>2</v>
      </c>
      <c r="C58" s="189">
        <v>3</v>
      </c>
      <c r="D58" s="189">
        <v>4</v>
      </c>
      <c r="E58" s="190">
        <v>5</v>
      </c>
    </row>
    <row r="59" spans="1:5" ht="12" customHeight="1" thickBot="1">
      <c r="A59" s="69" t="s">
        <v>3</v>
      </c>
      <c r="B59" s="183" t="s">
        <v>355</v>
      </c>
      <c r="C59" s="252">
        <f>SUM(C60:C71)</f>
        <v>199931</v>
      </c>
      <c r="D59" s="252">
        <f>SUM(D60:D71)</f>
        <v>186625</v>
      </c>
      <c r="E59" s="253">
        <f>SUM(E60:E71)</f>
        <v>198391</v>
      </c>
    </row>
    <row r="60" spans="1:5" ht="12" customHeight="1">
      <c r="A60" s="53" t="s">
        <v>266</v>
      </c>
      <c r="B60" s="42" t="s">
        <v>35</v>
      </c>
      <c r="C60" s="44">
        <v>71124</v>
      </c>
      <c r="D60" s="44">
        <v>55002</v>
      </c>
      <c r="E60" s="45">
        <v>74989</v>
      </c>
    </row>
    <row r="61" spans="1:5" ht="12" customHeight="1">
      <c r="A61" s="49" t="s">
        <v>267</v>
      </c>
      <c r="B61" s="30" t="s">
        <v>36</v>
      </c>
      <c r="C61" s="32">
        <v>23660</v>
      </c>
      <c r="D61" s="32">
        <v>20679</v>
      </c>
      <c r="E61" s="33">
        <v>24364</v>
      </c>
    </row>
    <row r="62" spans="1:5" ht="12" customHeight="1">
      <c r="A62" s="49" t="s">
        <v>268</v>
      </c>
      <c r="B62" s="30" t="s">
        <v>397</v>
      </c>
      <c r="C62" s="39">
        <v>30288</v>
      </c>
      <c r="D62" s="39">
        <v>34790</v>
      </c>
      <c r="E62" s="40">
        <v>35202</v>
      </c>
    </row>
    <row r="63" spans="1:5" ht="12" customHeight="1">
      <c r="A63" s="49" t="s">
        <v>269</v>
      </c>
      <c r="B63" s="46" t="s">
        <v>197</v>
      </c>
      <c r="C63" s="39">
        <v>6534</v>
      </c>
      <c r="D63" s="39">
        <v>3828</v>
      </c>
      <c r="E63" s="40">
        <v>2352</v>
      </c>
    </row>
    <row r="64" spans="1:5" ht="12" customHeight="1">
      <c r="A64" s="49" t="s">
        <v>334</v>
      </c>
      <c r="B64" s="65" t="s">
        <v>372</v>
      </c>
      <c r="C64" s="39"/>
      <c r="D64" s="39"/>
      <c r="E64" s="40"/>
    </row>
    <row r="65" spans="1:5" ht="12" customHeight="1">
      <c r="A65" s="49" t="s">
        <v>270</v>
      </c>
      <c r="B65" s="30" t="s">
        <v>307</v>
      </c>
      <c r="C65" s="39">
        <v>203</v>
      </c>
      <c r="D65" s="39">
        <v>348</v>
      </c>
      <c r="E65" s="40"/>
    </row>
    <row r="66" spans="1:5" ht="12" customHeight="1">
      <c r="A66" s="49" t="s">
        <v>271</v>
      </c>
      <c r="B66" s="76" t="s">
        <v>335</v>
      </c>
      <c r="C66" s="39">
        <v>4201</v>
      </c>
      <c r="D66" s="39">
        <v>3689</v>
      </c>
      <c r="E66" s="40">
        <v>3702</v>
      </c>
    </row>
    <row r="67" spans="1:5" ht="12" customHeight="1">
      <c r="A67" s="49" t="s">
        <v>337</v>
      </c>
      <c r="B67" s="76" t="s">
        <v>439</v>
      </c>
      <c r="C67" s="39"/>
      <c r="D67" s="39"/>
      <c r="E67" s="40"/>
    </row>
    <row r="68" spans="1:5" ht="12" customHeight="1">
      <c r="A68" s="49" t="s">
        <v>338</v>
      </c>
      <c r="B68" s="30" t="s">
        <v>188</v>
      </c>
      <c r="C68" s="39">
        <v>63102</v>
      </c>
      <c r="D68" s="39">
        <v>68289</v>
      </c>
      <c r="E68" s="40">
        <v>55782</v>
      </c>
    </row>
    <row r="69" spans="1:5" ht="12" customHeight="1">
      <c r="A69" s="49" t="s">
        <v>339</v>
      </c>
      <c r="B69" s="30" t="s">
        <v>37</v>
      </c>
      <c r="C69" s="39"/>
      <c r="D69" s="39"/>
      <c r="E69" s="40"/>
    </row>
    <row r="70" spans="1:5" ht="12" customHeight="1">
      <c r="A70" s="48" t="s">
        <v>340</v>
      </c>
      <c r="B70" s="47" t="s">
        <v>336</v>
      </c>
      <c r="C70" s="39"/>
      <c r="D70" s="39"/>
      <c r="E70" s="40"/>
    </row>
    <row r="71" spans="1:5" ht="12" customHeight="1" thickBot="1">
      <c r="A71" s="54" t="s">
        <v>343</v>
      </c>
      <c r="B71" s="66" t="s">
        <v>341</v>
      </c>
      <c r="C71" s="664">
        <v>819</v>
      </c>
      <c r="D71" s="664">
        <v>0</v>
      </c>
      <c r="E71" s="584">
        <v>2000</v>
      </c>
    </row>
    <row r="72" spans="1:5" ht="12" customHeight="1" thickBot="1">
      <c r="A72" s="67" t="s">
        <v>4</v>
      </c>
      <c r="B72" s="180" t="s">
        <v>484</v>
      </c>
      <c r="C72" s="254">
        <f>SUM(C73:C79)</f>
        <v>78833</v>
      </c>
      <c r="D72" s="254">
        <f>SUM(D73:D79)</f>
        <v>45680</v>
      </c>
      <c r="E72" s="255">
        <f>SUM(E73:E79)</f>
        <v>10824</v>
      </c>
    </row>
    <row r="73" spans="1:5" ht="12" customHeight="1">
      <c r="A73" s="51" t="s">
        <v>272</v>
      </c>
      <c r="B73" s="35" t="s">
        <v>398</v>
      </c>
      <c r="C73" s="36">
        <v>0</v>
      </c>
      <c r="D73" s="36">
        <v>22933</v>
      </c>
      <c r="E73" s="511"/>
    </row>
    <row r="74" spans="1:5" ht="12" customHeight="1">
      <c r="A74" s="51" t="s">
        <v>273</v>
      </c>
      <c r="B74" s="30" t="s">
        <v>399</v>
      </c>
      <c r="C74" s="32">
        <v>4547</v>
      </c>
      <c r="D74" s="32">
        <v>11578</v>
      </c>
      <c r="E74" s="33">
        <v>10824</v>
      </c>
    </row>
    <row r="75" spans="1:5" ht="12" customHeight="1">
      <c r="A75" s="51" t="s">
        <v>274</v>
      </c>
      <c r="B75" s="30" t="s">
        <v>318</v>
      </c>
      <c r="C75" s="32"/>
      <c r="D75" s="32"/>
      <c r="E75" s="508"/>
    </row>
    <row r="76" spans="1:5" ht="12" customHeight="1">
      <c r="A76" s="51" t="s">
        <v>275</v>
      </c>
      <c r="B76" s="30" t="s">
        <v>317</v>
      </c>
      <c r="C76" s="32">
        <v>3149</v>
      </c>
      <c r="D76" s="32">
        <v>11169</v>
      </c>
      <c r="E76" s="508"/>
    </row>
    <row r="77" spans="1:5" ht="12" customHeight="1">
      <c r="A77" s="51" t="s">
        <v>276</v>
      </c>
      <c r="B77" s="30" t="s">
        <v>187</v>
      </c>
      <c r="C77" s="32"/>
      <c r="D77" s="32"/>
      <c r="E77" s="508"/>
    </row>
    <row r="78" spans="1:5" ht="12" customHeight="1">
      <c r="A78" s="48" t="s">
        <v>342</v>
      </c>
      <c r="B78" s="47" t="s">
        <v>373</v>
      </c>
      <c r="C78" s="39"/>
      <c r="D78" s="39"/>
      <c r="E78" s="509"/>
    </row>
    <row r="79" spans="1:5" ht="12" customHeight="1" thickBot="1">
      <c r="A79" s="52" t="s">
        <v>374</v>
      </c>
      <c r="B79" s="47" t="s">
        <v>214</v>
      </c>
      <c r="C79" s="39">
        <v>71137</v>
      </c>
      <c r="D79" s="39"/>
      <c r="E79" s="509"/>
    </row>
    <row r="80" spans="1:5" ht="12" customHeight="1" thickBot="1">
      <c r="A80" s="67" t="s">
        <v>5</v>
      </c>
      <c r="B80" s="180" t="s">
        <v>485</v>
      </c>
      <c r="C80" s="254">
        <f>SUM(C81:C82)</f>
        <v>0</v>
      </c>
      <c r="D80" s="254">
        <f>SUM(D81:D82)</f>
        <v>0</v>
      </c>
      <c r="E80" s="510">
        <f>SUM(E81:E82)</f>
        <v>0</v>
      </c>
    </row>
    <row r="81" spans="1:5" ht="12" customHeight="1">
      <c r="A81" s="51" t="s">
        <v>227</v>
      </c>
      <c r="B81" s="35" t="s">
        <v>78</v>
      </c>
      <c r="C81" s="36"/>
      <c r="D81" s="36"/>
      <c r="E81" s="511"/>
    </row>
    <row r="82" spans="1:5" ht="12" customHeight="1" thickBot="1">
      <c r="A82" s="49" t="s">
        <v>228</v>
      </c>
      <c r="B82" s="30" t="s">
        <v>79</v>
      </c>
      <c r="C82" s="32"/>
      <c r="D82" s="32"/>
      <c r="E82" s="508"/>
    </row>
    <row r="83" spans="1:5" ht="12" customHeight="1" thickBot="1">
      <c r="A83" s="67" t="s">
        <v>6</v>
      </c>
      <c r="B83" s="180" t="s">
        <v>211</v>
      </c>
      <c r="C83" s="181">
        <v>394</v>
      </c>
      <c r="D83" s="181"/>
      <c r="E83" s="182">
        <v>700</v>
      </c>
    </row>
    <row r="84" spans="1:5" ht="12" customHeight="1" thickBot="1">
      <c r="A84" s="67" t="s">
        <v>7</v>
      </c>
      <c r="B84" s="180" t="s">
        <v>212</v>
      </c>
      <c r="C84" s="181"/>
      <c r="D84" s="181"/>
      <c r="E84" s="512"/>
    </row>
    <row r="85" spans="1:5" ht="12" customHeight="1" thickBot="1">
      <c r="A85" s="67" t="s">
        <v>8</v>
      </c>
      <c r="B85" s="180" t="s">
        <v>277</v>
      </c>
      <c r="C85" s="254">
        <f>SUM(C86:C87)</f>
        <v>988</v>
      </c>
      <c r="D85" s="254">
        <f>SUM(D86:D87)</f>
        <v>1753</v>
      </c>
      <c r="E85" s="255">
        <f>SUM(E86:E87)</f>
        <v>1196</v>
      </c>
    </row>
    <row r="86" spans="1:5" ht="12" customHeight="1">
      <c r="A86" s="51" t="s">
        <v>237</v>
      </c>
      <c r="B86" s="35" t="s">
        <v>182</v>
      </c>
      <c r="C86" s="36">
        <v>988</v>
      </c>
      <c r="D86" s="36">
        <v>1753</v>
      </c>
      <c r="E86" s="37">
        <v>1196</v>
      </c>
    </row>
    <row r="87" spans="1:5" ht="12" customHeight="1">
      <c r="A87" s="52" t="s">
        <v>238</v>
      </c>
      <c r="B87" s="47" t="s">
        <v>175</v>
      </c>
      <c r="C87" s="39"/>
      <c r="D87" s="39"/>
      <c r="E87" s="509"/>
    </row>
    <row r="88" spans="1:5" ht="12" customHeight="1" thickBot="1">
      <c r="A88" s="48" t="s">
        <v>9</v>
      </c>
      <c r="B88" s="29" t="s">
        <v>491</v>
      </c>
      <c r="C88" s="665">
        <v>2215</v>
      </c>
      <c r="D88" s="665">
        <v>430</v>
      </c>
      <c r="E88" s="513"/>
    </row>
    <row r="89" spans="1:5" ht="15" customHeight="1" thickBot="1">
      <c r="A89" s="67" t="s">
        <v>10</v>
      </c>
      <c r="B89" s="187" t="s">
        <v>278</v>
      </c>
      <c r="C89" s="254">
        <f>C59+C72+C80+C83+C84+C85+C88</f>
        <v>282361</v>
      </c>
      <c r="D89" s="254">
        <f>D59+D72+D80+D83+D84+D85+D88</f>
        <v>234488</v>
      </c>
      <c r="E89" s="255">
        <f>E59+E72+E80+E83+E84+E85</f>
        <v>211111</v>
      </c>
    </row>
    <row r="90" spans="1:5" s="10" customFormat="1" ht="12.75" customHeight="1">
      <c r="A90" s="739" t="s">
        <v>405</v>
      </c>
      <c r="B90" s="739"/>
      <c r="C90" s="739"/>
      <c r="D90" s="739"/>
      <c r="E90" s="739"/>
    </row>
  </sheetData>
  <sheetProtection/>
  <mergeCells count="5">
    <mergeCell ref="A90:E90"/>
    <mergeCell ref="D2:E2"/>
    <mergeCell ref="D56:E56"/>
    <mergeCell ref="A55:E55"/>
    <mergeCell ref="A53:E53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95" r:id="rId1"/>
  <headerFooter alignWithMargins="0">
    <oddHeader>&amp;C&amp;"Times New Roman CE,Félkövér"&amp;12
Domaháza Község Önkormányzat
2009. ÉVI KÖLTSÉGVETÉSÉNEK PÉNZÜGYI MÉRLEGE&amp;10
&amp;R&amp;"Times New Roman CE,Félkövér dőlt"&amp;11 1. sz. melléklet</oddHeader>
  </headerFooter>
  <rowBreaks count="1" manualBreakCount="1">
    <brk id="5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H15" sqref="H15"/>
    </sheetView>
  </sheetViews>
  <sheetFormatPr defaultColWidth="9.00390625" defaultRowHeight="12.75"/>
  <cols>
    <col min="1" max="1" width="6.875" style="259" customWidth="1"/>
    <col min="2" max="2" width="49.625" style="258" customWidth="1"/>
    <col min="3" max="8" width="12.875" style="609" customWidth="1"/>
    <col min="9" max="9" width="13.875" style="609" customWidth="1"/>
    <col min="10" max="16384" width="9.375" style="258" customWidth="1"/>
  </cols>
  <sheetData>
    <row r="1" spans="3:9" ht="33.75" customHeight="1" thickBot="1">
      <c r="C1" s="624"/>
      <c r="D1" s="624"/>
      <c r="E1" s="624"/>
      <c r="F1" s="624"/>
      <c r="G1" s="624"/>
      <c r="H1" s="624"/>
      <c r="I1" s="673" t="s">
        <v>95</v>
      </c>
    </row>
    <row r="2" spans="1:9" s="297" customFormat="1" ht="26.25" customHeight="1">
      <c r="A2" s="758" t="s">
        <v>119</v>
      </c>
      <c r="B2" s="760" t="s">
        <v>192</v>
      </c>
      <c r="C2" s="762" t="s">
        <v>193</v>
      </c>
      <c r="D2" s="762" t="s">
        <v>562</v>
      </c>
      <c r="E2" s="755" t="s">
        <v>118</v>
      </c>
      <c r="F2" s="756"/>
      <c r="G2" s="756"/>
      <c r="H2" s="757"/>
      <c r="I2" s="753" t="s">
        <v>40</v>
      </c>
    </row>
    <row r="3" spans="1:9" s="301" customFormat="1" ht="32.25" customHeight="1" thickBot="1">
      <c r="A3" s="759"/>
      <c r="B3" s="761"/>
      <c r="C3" s="754"/>
      <c r="D3" s="763"/>
      <c r="E3" s="674" t="s">
        <v>375</v>
      </c>
      <c r="F3" s="675" t="s">
        <v>496</v>
      </c>
      <c r="G3" s="675" t="s">
        <v>563</v>
      </c>
      <c r="H3" s="676" t="s">
        <v>564</v>
      </c>
      <c r="I3" s="754"/>
    </row>
    <row r="4" spans="1:9" s="306" customFormat="1" ht="12.75" customHeight="1" thickBot="1">
      <c r="A4" s="302">
        <v>1</v>
      </c>
      <c r="B4" s="303">
        <v>2</v>
      </c>
      <c r="C4" s="677">
        <v>3</v>
      </c>
      <c r="D4" s="678">
        <v>4</v>
      </c>
      <c r="E4" s="679">
        <v>5</v>
      </c>
      <c r="F4" s="677">
        <v>6</v>
      </c>
      <c r="G4" s="677">
        <v>7</v>
      </c>
      <c r="H4" s="680">
        <v>8</v>
      </c>
      <c r="I4" s="681" t="s">
        <v>194</v>
      </c>
    </row>
    <row r="5" spans="1:9" s="610" customFormat="1" ht="19.5" customHeight="1" thickBot="1">
      <c r="A5" s="307" t="s">
        <v>3</v>
      </c>
      <c r="B5" s="308" t="s">
        <v>120</v>
      </c>
      <c r="C5" s="682"/>
      <c r="D5" s="683">
        <f>SUM(D6:D7)</f>
        <v>0</v>
      </c>
      <c r="E5" s="684">
        <f>SUM(E6:E7)</f>
        <v>1346</v>
      </c>
      <c r="F5" s="685">
        <f>SUM(F6:F7)</f>
        <v>6076</v>
      </c>
      <c r="G5" s="685">
        <f>SUM(G6:G7)</f>
        <v>6053</v>
      </c>
      <c r="H5" s="686">
        <f>SUM(H6:H7)</f>
        <v>0</v>
      </c>
      <c r="I5" s="687">
        <f aca="true" t="shared" si="0" ref="I5:I15">SUM(D5:H5)</f>
        <v>13475</v>
      </c>
    </row>
    <row r="6" spans="1:9" s="610" customFormat="1" ht="19.5" customHeight="1">
      <c r="A6" s="309" t="s">
        <v>4</v>
      </c>
      <c r="B6" s="310" t="s">
        <v>495</v>
      </c>
      <c r="C6" s="688">
        <v>2008</v>
      </c>
      <c r="D6" s="689"/>
      <c r="E6" s="690"/>
      <c r="F6" s="587">
        <v>4566</v>
      </c>
      <c r="G6" s="587">
        <v>5434</v>
      </c>
      <c r="H6" s="590"/>
      <c r="I6" s="691">
        <f t="shared" si="0"/>
        <v>10000</v>
      </c>
    </row>
    <row r="7" spans="1:9" s="610" customFormat="1" ht="19.5" customHeight="1" thickBot="1">
      <c r="A7" s="309" t="s">
        <v>5</v>
      </c>
      <c r="B7" s="310" t="s">
        <v>497</v>
      </c>
      <c r="C7" s="688">
        <v>2008</v>
      </c>
      <c r="D7" s="689"/>
      <c r="E7" s="690">
        <v>1346</v>
      </c>
      <c r="F7" s="587">
        <v>1510</v>
      </c>
      <c r="G7" s="587">
        <v>619</v>
      </c>
      <c r="H7" s="590"/>
      <c r="I7" s="691">
        <f t="shared" si="0"/>
        <v>3475</v>
      </c>
    </row>
    <row r="8" spans="1:9" ht="25.5" customHeight="1" thickBot="1">
      <c r="A8" s="307" t="s">
        <v>6</v>
      </c>
      <c r="B8" s="313" t="s">
        <v>122</v>
      </c>
      <c r="C8" s="692"/>
      <c r="D8" s="683">
        <f>SUM(D9:D10)</f>
        <v>2029</v>
      </c>
      <c r="E8" s="684">
        <f>SUM(E9:E10)</f>
        <v>1896</v>
      </c>
      <c r="F8" s="685">
        <f>SUM(F9:F10)</f>
        <v>1996</v>
      </c>
      <c r="G8" s="685">
        <f>SUM(G9:G10)</f>
        <v>2096</v>
      </c>
      <c r="H8" s="686">
        <f>SUM(H9:H10)</f>
        <v>11369</v>
      </c>
      <c r="I8" s="687">
        <f t="shared" si="0"/>
        <v>19386</v>
      </c>
    </row>
    <row r="9" spans="1:9" s="610" customFormat="1" ht="19.5" customHeight="1">
      <c r="A9" s="309" t="s">
        <v>7</v>
      </c>
      <c r="B9" s="310" t="s">
        <v>495</v>
      </c>
      <c r="C9" s="688" t="s">
        <v>565</v>
      </c>
      <c r="D9" s="689">
        <v>2029</v>
      </c>
      <c r="E9" s="690">
        <v>1196</v>
      </c>
      <c r="F9" s="587">
        <v>1196</v>
      </c>
      <c r="G9" s="587">
        <v>1196</v>
      </c>
      <c r="H9" s="590">
        <v>7369</v>
      </c>
      <c r="I9" s="691">
        <f t="shared" si="0"/>
        <v>12986</v>
      </c>
    </row>
    <row r="10" spans="1:9" s="610" customFormat="1" ht="19.5" customHeight="1" thickBot="1">
      <c r="A10" s="309" t="s">
        <v>8</v>
      </c>
      <c r="B10" s="314" t="s">
        <v>497</v>
      </c>
      <c r="C10" s="688" t="s">
        <v>565</v>
      </c>
      <c r="D10" s="689"/>
      <c r="E10" s="690">
        <v>700</v>
      </c>
      <c r="F10" s="587">
        <v>800</v>
      </c>
      <c r="G10" s="587">
        <v>900</v>
      </c>
      <c r="H10" s="590">
        <v>4000</v>
      </c>
      <c r="I10" s="691">
        <f t="shared" si="0"/>
        <v>6400</v>
      </c>
    </row>
    <row r="11" spans="1:9" s="610" customFormat="1" ht="19.5" customHeight="1" thickBot="1">
      <c r="A11" s="307" t="s">
        <v>9</v>
      </c>
      <c r="B11" s="313" t="s">
        <v>480</v>
      </c>
      <c r="C11" s="692"/>
      <c r="D11" s="683">
        <f>SUM(D12:D12)</f>
        <v>2000</v>
      </c>
      <c r="E11" s="684">
        <f>SUM(E12:E12)</f>
        <v>1000</v>
      </c>
      <c r="F11" s="685">
        <f>SUM(F12:F12)</f>
        <v>1500</v>
      </c>
      <c r="G11" s="685">
        <f>SUM(G12:G12)</f>
        <v>0</v>
      </c>
      <c r="H11" s="686">
        <f>SUM(H12:H12)</f>
        <v>0</v>
      </c>
      <c r="I11" s="687">
        <f t="shared" si="0"/>
        <v>4500</v>
      </c>
    </row>
    <row r="12" spans="1:9" s="610" customFormat="1" ht="19.5" customHeight="1" thickBot="1">
      <c r="A12" s="309" t="s">
        <v>10</v>
      </c>
      <c r="B12" s="310" t="s">
        <v>543</v>
      </c>
      <c r="C12" s="688">
        <v>2006</v>
      </c>
      <c r="D12" s="689">
        <v>2000</v>
      </c>
      <c r="E12" s="690">
        <v>1000</v>
      </c>
      <c r="F12" s="587">
        <v>1500</v>
      </c>
      <c r="G12" s="587"/>
      <c r="H12" s="590"/>
      <c r="I12" s="691">
        <f t="shared" si="0"/>
        <v>4500</v>
      </c>
    </row>
    <row r="13" spans="1:10" ht="19.5" customHeight="1" thickBot="1">
      <c r="A13" s="307" t="s">
        <v>11</v>
      </c>
      <c r="B13" s="313" t="s">
        <v>481</v>
      </c>
      <c r="C13" s="692"/>
      <c r="D13" s="683">
        <f>SUM(D14:D14)</f>
        <v>0</v>
      </c>
      <c r="E13" s="684">
        <f>SUM(E14:E14)</f>
        <v>0</v>
      </c>
      <c r="F13" s="685">
        <f>SUM(F14:F14)</f>
        <v>0</v>
      </c>
      <c r="G13" s="685">
        <f>SUM(G14:G14)</f>
        <v>0</v>
      </c>
      <c r="H13" s="686">
        <f>SUM(H14:H14)</f>
        <v>0</v>
      </c>
      <c r="I13" s="687">
        <f t="shared" si="0"/>
        <v>0</v>
      </c>
      <c r="J13" s="315"/>
    </row>
    <row r="14" spans="1:9" ht="19.5" customHeight="1" thickBot="1">
      <c r="A14" s="316" t="s">
        <v>12</v>
      </c>
      <c r="B14" s="317" t="s">
        <v>121</v>
      </c>
      <c r="C14" s="693"/>
      <c r="D14" s="694"/>
      <c r="E14" s="695"/>
      <c r="F14" s="669"/>
      <c r="G14" s="669"/>
      <c r="H14" s="591"/>
      <c r="I14" s="696">
        <f t="shared" si="0"/>
        <v>0</v>
      </c>
    </row>
    <row r="15" spans="1:9" ht="19.5" customHeight="1" thickBot="1">
      <c r="A15" s="307" t="s">
        <v>13</v>
      </c>
      <c r="B15" s="318" t="s">
        <v>406</v>
      </c>
      <c r="C15" s="692"/>
      <c r="D15" s="697">
        <f>SUM(D16:D16)</f>
        <v>0</v>
      </c>
      <c r="E15" s="698">
        <f>SUM(E16:E16)</f>
        <v>0</v>
      </c>
      <c r="F15" s="699">
        <f>SUM(F16:F16)</f>
        <v>0</v>
      </c>
      <c r="G15" s="699">
        <f>SUM(G16:G16)</f>
        <v>0</v>
      </c>
      <c r="H15" s="700">
        <f>SUM(H16:H16)</f>
        <v>0</v>
      </c>
      <c r="I15" s="687">
        <f t="shared" si="0"/>
        <v>0</v>
      </c>
    </row>
    <row r="16" spans="1:9" ht="19.5" customHeight="1" thickBot="1">
      <c r="A16" s="319" t="s">
        <v>14</v>
      </c>
      <c r="B16" s="320" t="s">
        <v>121</v>
      </c>
      <c r="C16" s="701"/>
      <c r="D16" s="702"/>
      <c r="E16" s="703"/>
      <c r="F16" s="704"/>
      <c r="G16" s="704"/>
      <c r="H16" s="705"/>
      <c r="I16" s="706"/>
    </row>
    <row r="17" spans="1:9" ht="19.5" customHeight="1" thickBot="1">
      <c r="A17" s="751" t="s">
        <v>474</v>
      </c>
      <c r="B17" s="752"/>
      <c r="C17" s="707"/>
      <c r="D17" s="683">
        <f>D5+D8+D11+D13+D15</f>
        <v>4029</v>
      </c>
      <c r="E17" s="684">
        <f>E5+E8+E11+E13+E15</f>
        <v>4242</v>
      </c>
      <c r="F17" s="685">
        <f>F5+F8+F11+F13+F15</f>
        <v>9572</v>
      </c>
      <c r="G17" s="685">
        <f>G5+G8+G11+G13+G15</f>
        <v>8149</v>
      </c>
      <c r="H17" s="686">
        <f>H5+H8+H11+H13+H15</f>
        <v>11369</v>
      </c>
      <c r="I17" s="687">
        <f>SUM(D17:H17)</f>
        <v>37361</v>
      </c>
    </row>
  </sheetData>
  <sheetProtection/>
  <mergeCells count="7">
    <mergeCell ref="A17:B17"/>
    <mergeCell ref="I2:I3"/>
    <mergeCell ref="E2:H2"/>
    <mergeCell ref="A2:A3"/>
    <mergeCell ref="B2:B3"/>
    <mergeCell ref="C2:C3"/>
    <mergeCell ref="D2:D3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CE,Félkövér"&amp;12Többéves kihatással járó döntésekből származó kötelezettségek
célok szerint, évenkénti bontásban&amp;R&amp;"Times New Roman CE,Félkövér dőlt"&amp;11 8.számú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4" sqref="H4"/>
    </sheetView>
  </sheetViews>
  <sheetFormatPr defaultColWidth="9.00390625" defaultRowHeight="12.75"/>
  <cols>
    <col min="1" max="1" width="6.875" style="259" customWidth="1"/>
    <col min="2" max="2" width="49.625" style="258" customWidth="1"/>
    <col min="3" max="4" width="14.50390625" style="258" customWidth="1"/>
    <col min="5" max="5" width="12.875" style="258" customWidth="1"/>
    <col min="6" max="6" width="13.875" style="258" customWidth="1"/>
    <col min="7" max="7" width="15.50390625" style="258" customWidth="1"/>
    <col min="8" max="8" width="16.875" style="258" customWidth="1"/>
    <col min="9" max="16384" width="9.375" style="258" customWidth="1"/>
  </cols>
  <sheetData>
    <row r="1" spans="1:8" s="322" customFormat="1" ht="15.75" thickBot="1">
      <c r="A1" s="321"/>
      <c r="H1" s="260" t="s">
        <v>95</v>
      </c>
    </row>
    <row r="2" spans="1:8" s="297" customFormat="1" ht="26.25" customHeight="1">
      <c r="A2" s="758" t="s">
        <v>119</v>
      </c>
      <c r="B2" s="760" t="s">
        <v>125</v>
      </c>
      <c r="C2" s="758" t="s">
        <v>195</v>
      </c>
      <c r="D2" s="758" t="s">
        <v>196</v>
      </c>
      <c r="E2" s="323" t="s">
        <v>124</v>
      </c>
      <c r="F2" s="324"/>
      <c r="G2" s="324"/>
      <c r="H2" s="325"/>
    </row>
    <row r="3" spans="1:8" s="301" customFormat="1" ht="32.25" customHeight="1" thickBot="1">
      <c r="A3" s="759"/>
      <c r="B3" s="761"/>
      <c r="C3" s="761"/>
      <c r="D3" s="759"/>
      <c r="E3" s="298" t="s">
        <v>375</v>
      </c>
      <c r="F3" s="299" t="s">
        <v>496</v>
      </c>
      <c r="G3" s="299" t="s">
        <v>563</v>
      </c>
      <c r="H3" s="300" t="s">
        <v>568</v>
      </c>
    </row>
    <row r="4" spans="1:8" s="306" customFormat="1" ht="12.75" customHeight="1" thickBot="1">
      <c r="A4" s="302">
        <v>1</v>
      </c>
      <c r="B4" s="303">
        <v>2</v>
      </c>
      <c r="C4" s="303">
        <v>3</v>
      </c>
      <c r="D4" s="304">
        <v>4</v>
      </c>
      <c r="E4" s="302">
        <v>5</v>
      </c>
      <c r="F4" s="304">
        <v>6</v>
      </c>
      <c r="G4" s="304">
        <v>7</v>
      </c>
      <c r="H4" s="305">
        <v>8</v>
      </c>
    </row>
    <row r="5" spans="1:8" ht="19.5" customHeight="1" thickBot="1">
      <c r="A5" s="307" t="s">
        <v>3</v>
      </c>
      <c r="B5" s="308" t="s">
        <v>126</v>
      </c>
      <c r="C5" s="326"/>
      <c r="D5" s="327"/>
      <c r="E5" s="328">
        <f>SUM(E6:E9)</f>
        <v>0</v>
      </c>
      <c r="F5" s="329">
        <f>SUM(F6:F9)</f>
        <v>0</v>
      </c>
      <c r="G5" s="329">
        <f>SUM(G6:G9)</f>
        <v>0</v>
      </c>
      <c r="H5" s="296">
        <f>SUM(H6:H9)</f>
        <v>0</v>
      </c>
    </row>
    <row r="6" spans="1:8" ht="19.5" customHeight="1">
      <c r="A6" s="309" t="s">
        <v>4</v>
      </c>
      <c r="B6" s="672" t="s">
        <v>498</v>
      </c>
      <c r="C6" s="330"/>
      <c r="D6" s="311"/>
      <c r="E6" s="312"/>
      <c r="F6" s="160"/>
      <c r="G6" s="160"/>
      <c r="H6" s="105"/>
    </row>
    <row r="7" spans="1:8" ht="19.5" customHeight="1">
      <c r="A7" s="309" t="s">
        <v>5</v>
      </c>
      <c r="B7" s="310" t="s">
        <v>121</v>
      </c>
      <c r="C7" s="330"/>
      <c r="D7" s="311"/>
      <c r="E7" s="312"/>
      <c r="F7" s="160"/>
      <c r="G7" s="160"/>
      <c r="H7" s="105"/>
    </row>
    <row r="8" spans="1:8" ht="19.5" customHeight="1">
      <c r="A8" s="309" t="s">
        <v>6</v>
      </c>
      <c r="B8" s="310" t="s">
        <v>121</v>
      </c>
      <c r="C8" s="330"/>
      <c r="D8" s="311"/>
      <c r="E8" s="312"/>
      <c r="F8" s="160"/>
      <c r="G8" s="160"/>
      <c r="H8" s="105"/>
    </row>
    <row r="9" spans="1:8" ht="19.5" customHeight="1" thickBot="1">
      <c r="A9" s="309" t="s">
        <v>7</v>
      </c>
      <c r="B9" s="310" t="s">
        <v>121</v>
      </c>
      <c r="C9" s="330"/>
      <c r="D9" s="311"/>
      <c r="E9" s="312"/>
      <c r="F9" s="160"/>
      <c r="G9" s="160"/>
      <c r="H9" s="105"/>
    </row>
    <row r="10" spans="1:8" ht="19.5" customHeight="1" thickBot="1">
      <c r="A10" s="307" t="s">
        <v>8</v>
      </c>
      <c r="B10" s="308" t="s">
        <v>127</v>
      </c>
      <c r="C10" s="326"/>
      <c r="D10" s="327"/>
      <c r="E10" s="328">
        <f>SUM(E11:E14)</f>
        <v>0</v>
      </c>
      <c r="F10" s="329">
        <f>SUM(F11:F14)</f>
        <v>0</v>
      </c>
      <c r="G10" s="329">
        <f>SUM(G11:G14)</f>
        <v>0</v>
      </c>
      <c r="H10" s="296">
        <f>SUM(H11:H14)</f>
        <v>0</v>
      </c>
    </row>
    <row r="11" spans="1:8" ht="19.5" customHeight="1">
      <c r="A11" s="309" t="s">
        <v>9</v>
      </c>
      <c r="B11" s="310" t="s">
        <v>121</v>
      </c>
      <c r="C11" s="330"/>
      <c r="D11" s="311"/>
      <c r="E11" s="312"/>
      <c r="F11" s="160"/>
      <c r="G11" s="160"/>
      <c r="H11" s="105"/>
    </row>
    <row r="12" spans="1:8" ht="19.5" customHeight="1">
      <c r="A12" s="309" t="s">
        <v>10</v>
      </c>
      <c r="B12" s="310" t="s">
        <v>121</v>
      </c>
      <c r="C12" s="330"/>
      <c r="D12" s="311"/>
      <c r="E12" s="312"/>
      <c r="F12" s="160"/>
      <c r="G12" s="160"/>
      <c r="H12" s="105"/>
    </row>
    <row r="13" spans="1:8" ht="19.5" customHeight="1">
      <c r="A13" s="309" t="s">
        <v>11</v>
      </c>
      <c r="B13" s="310" t="s">
        <v>121</v>
      </c>
      <c r="C13" s="330"/>
      <c r="D13" s="311"/>
      <c r="E13" s="312"/>
      <c r="F13" s="160"/>
      <c r="G13" s="160"/>
      <c r="H13" s="105"/>
    </row>
    <row r="14" spans="1:8" ht="19.5" customHeight="1" thickBot="1">
      <c r="A14" s="309" t="s">
        <v>12</v>
      </c>
      <c r="B14" s="310" t="s">
        <v>121</v>
      </c>
      <c r="C14" s="330"/>
      <c r="D14" s="311"/>
      <c r="E14" s="312"/>
      <c r="F14" s="160"/>
      <c r="G14" s="160"/>
      <c r="H14" s="105"/>
    </row>
    <row r="15" spans="1:8" ht="19.5" customHeight="1" thickBot="1">
      <c r="A15" s="307" t="s">
        <v>13</v>
      </c>
      <c r="B15" s="331" t="s">
        <v>123</v>
      </c>
      <c r="C15" s="456"/>
      <c r="D15" s="457"/>
      <c r="E15" s="328">
        <f>E5+E10</f>
        <v>0</v>
      </c>
      <c r="F15" s="329">
        <f>F5+F10</f>
        <v>0</v>
      </c>
      <c r="G15" s="329">
        <f>G5+G10</f>
        <v>0</v>
      </c>
      <c r="H15" s="296">
        <f>H5+H10</f>
        <v>0</v>
      </c>
    </row>
    <row r="16" ht="19.5" customHeight="1"/>
  </sheetData>
  <sheetProtection/>
  <mergeCells count="4">
    <mergeCell ref="A2:A3"/>
    <mergeCell ref="B2:B3"/>
    <mergeCell ref="C2:C3"/>
    <mergeCell ref="D2:D3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CE,Félkövér"&amp;12Az önkormányzat által nyújtott hitel és kölcsön alakulása
 lejárat és eszközök szerinti bontásban&amp;R&amp;"Times New Roman CE,Félkövér dőlt"&amp;11 9.számú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D17" sqref="D17"/>
    </sheetView>
  </sheetViews>
  <sheetFormatPr defaultColWidth="9.00390625" defaultRowHeight="12.75"/>
  <cols>
    <col min="1" max="1" width="5.875" style="342" customWidth="1"/>
    <col min="2" max="2" width="54.875" style="14" customWidth="1"/>
    <col min="3" max="4" width="17.625" style="558" customWidth="1"/>
    <col min="5" max="16384" width="9.375" style="14" customWidth="1"/>
  </cols>
  <sheetData>
    <row r="1" spans="1:4" s="322" customFormat="1" ht="15.75" thickBot="1">
      <c r="A1" s="321"/>
      <c r="D1" s="260" t="s">
        <v>95</v>
      </c>
    </row>
    <row r="2" spans="1:4" s="335" customFormat="1" ht="48" customHeight="1" thickBot="1">
      <c r="A2" s="332" t="s">
        <v>1</v>
      </c>
      <c r="B2" s="333" t="s">
        <v>2</v>
      </c>
      <c r="C2" s="333" t="s">
        <v>128</v>
      </c>
      <c r="D2" s="334" t="s">
        <v>129</v>
      </c>
    </row>
    <row r="3" spans="1:4" s="335" customFormat="1" ht="13.5" customHeight="1" thickBot="1">
      <c r="A3" s="192">
        <v>1</v>
      </c>
      <c r="B3" s="143">
        <v>2</v>
      </c>
      <c r="C3" s="143">
        <v>3</v>
      </c>
      <c r="D3" s="556">
        <v>4</v>
      </c>
    </row>
    <row r="4" spans="1:4" ht="18" customHeight="1">
      <c r="A4" s="336" t="s">
        <v>3</v>
      </c>
      <c r="B4" s="488" t="s">
        <v>376</v>
      </c>
      <c r="C4" s="708"/>
      <c r="D4" s="709"/>
    </row>
    <row r="5" spans="1:4" ht="18" customHeight="1">
      <c r="A5" s="337" t="s">
        <v>4</v>
      </c>
      <c r="B5" s="338" t="s">
        <v>377</v>
      </c>
      <c r="C5" s="710"/>
      <c r="D5" s="711"/>
    </row>
    <row r="6" spans="1:4" ht="18" customHeight="1">
      <c r="A6" s="337" t="s">
        <v>5</v>
      </c>
      <c r="B6" s="338" t="s">
        <v>378</v>
      </c>
      <c r="C6" s="710"/>
      <c r="D6" s="711"/>
    </row>
    <row r="7" spans="1:4" ht="18" customHeight="1">
      <c r="A7" s="337" t="s">
        <v>6</v>
      </c>
      <c r="B7" s="338" t="s">
        <v>379</v>
      </c>
      <c r="C7" s="710"/>
      <c r="D7" s="711"/>
    </row>
    <row r="8" spans="1:4" ht="18" customHeight="1">
      <c r="A8" s="337" t="s">
        <v>7</v>
      </c>
      <c r="B8" s="338" t="s">
        <v>546</v>
      </c>
      <c r="C8" s="710">
        <v>1940</v>
      </c>
      <c r="D8" s="711">
        <v>1940</v>
      </c>
    </row>
    <row r="9" spans="1:4" ht="18" customHeight="1">
      <c r="A9" s="337" t="s">
        <v>9</v>
      </c>
      <c r="B9" s="338" t="s">
        <v>385</v>
      </c>
      <c r="C9" s="710"/>
      <c r="D9" s="711"/>
    </row>
    <row r="10" spans="1:4" ht="18" customHeight="1">
      <c r="A10" s="337" t="s">
        <v>10</v>
      </c>
      <c r="B10" s="338" t="s">
        <v>385</v>
      </c>
      <c r="C10" s="710"/>
      <c r="D10" s="711"/>
    </row>
    <row r="11" spans="1:4" ht="18" customHeight="1">
      <c r="A11" s="337" t="s">
        <v>12</v>
      </c>
      <c r="B11" s="338" t="s">
        <v>380</v>
      </c>
      <c r="C11" s="710">
        <v>139</v>
      </c>
      <c r="D11" s="711">
        <v>66</v>
      </c>
    </row>
    <row r="12" spans="1:4" ht="18" customHeight="1">
      <c r="A12" s="337" t="s">
        <v>13</v>
      </c>
      <c r="B12" s="338" t="s">
        <v>381</v>
      </c>
      <c r="C12" s="710"/>
      <c r="D12" s="711"/>
    </row>
    <row r="13" spans="1:4" ht="18" customHeight="1">
      <c r="A13" s="337" t="s">
        <v>14</v>
      </c>
      <c r="B13" s="338" t="s">
        <v>382</v>
      </c>
      <c r="C13" s="710"/>
      <c r="D13" s="711"/>
    </row>
    <row r="14" spans="1:4" ht="18" customHeight="1">
      <c r="A14" s="337" t="s">
        <v>15</v>
      </c>
      <c r="B14" s="338" t="s">
        <v>383</v>
      </c>
      <c r="C14" s="710"/>
      <c r="D14" s="711"/>
    </row>
    <row r="15" spans="1:4" ht="18" customHeight="1">
      <c r="A15" s="337" t="s">
        <v>16</v>
      </c>
      <c r="B15" s="338" t="s">
        <v>384</v>
      </c>
      <c r="C15" s="710"/>
      <c r="D15" s="711"/>
    </row>
    <row r="16" spans="1:4" ht="18" customHeight="1">
      <c r="A16" s="337" t="s">
        <v>17</v>
      </c>
      <c r="B16" s="338" t="s">
        <v>547</v>
      </c>
      <c r="C16" s="710">
        <v>62</v>
      </c>
      <c r="D16" s="711">
        <v>62</v>
      </c>
    </row>
    <row r="17" spans="1:4" ht="18" customHeight="1">
      <c r="A17" s="337" t="s">
        <v>18</v>
      </c>
      <c r="B17" s="338"/>
      <c r="C17" s="710"/>
      <c r="D17" s="711"/>
    </row>
    <row r="18" spans="1:4" ht="18" customHeight="1">
      <c r="A18" s="337" t="s">
        <v>19</v>
      </c>
      <c r="B18" s="338"/>
      <c r="C18" s="710"/>
      <c r="D18" s="711"/>
    </row>
    <row r="19" spans="1:4" ht="18" customHeight="1">
      <c r="A19" s="337" t="s">
        <v>20</v>
      </c>
      <c r="B19" s="338"/>
      <c r="C19" s="710"/>
      <c r="D19" s="711"/>
    </row>
    <row r="20" spans="1:4" ht="18" customHeight="1">
      <c r="A20" s="337" t="s">
        <v>21</v>
      </c>
      <c r="B20" s="338"/>
      <c r="C20" s="710"/>
      <c r="D20" s="711"/>
    </row>
    <row r="21" spans="1:4" ht="18" customHeight="1">
      <c r="A21" s="337" t="s">
        <v>22</v>
      </c>
      <c r="B21" s="338"/>
      <c r="C21" s="710"/>
      <c r="D21" s="711"/>
    </row>
    <row r="22" spans="1:4" ht="18" customHeight="1">
      <c r="A22" s="337" t="s">
        <v>23</v>
      </c>
      <c r="B22" s="338"/>
      <c r="C22" s="710"/>
      <c r="D22" s="711"/>
    </row>
    <row r="23" spans="1:4" ht="18" customHeight="1">
      <c r="A23" s="337" t="s">
        <v>24</v>
      </c>
      <c r="B23" s="338"/>
      <c r="C23" s="710"/>
      <c r="D23" s="711"/>
    </row>
    <row r="24" spans="1:4" ht="18" customHeight="1">
      <c r="A24" s="337" t="s">
        <v>25</v>
      </c>
      <c r="B24" s="338"/>
      <c r="C24" s="710"/>
      <c r="D24" s="711"/>
    </row>
    <row r="25" spans="1:4" ht="18" customHeight="1">
      <c r="A25" s="337" t="s">
        <v>26</v>
      </c>
      <c r="B25" s="338"/>
      <c r="C25" s="710"/>
      <c r="D25" s="711"/>
    </row>
    <row r="26" spans="1:4" ht="18" customHeight="1">
      <c r="A26" s="337" t="s">
        <v>27</v>
      </c>
      <c r="B26" s="338"/>
      <c r="C26" s="710"/>
      <c r="D26" s="711"/>
    </row>
    <row r="27" spans="1:4" ht="18" customHeight="1">
      <c r="A27" s="337" t="s">
        <v>28</v>
      </c>
      <c r="B27" s="338"/>
      <c r="C27" s="710"/>
      <c r="D27" s="711"/>
    </row>
    <row r="28" spans="1:4" ht="18" customHeight="1">
      <c r="A28" s="337" t="s">
        <v>29</v>
      </c>
      <c r="B28" s="338"/>
      <c r="C28" s="710"/>
      <c r="D28" s="711"/>
    </row>
    <row r="29" spans="1:4" ht="18" customHeight="1" thickBot="1">
      <c r="A29" s="339" t="s">
        <v>30</v>
      </c>
      <c r="B29" s="340"/>
      <c r="C29" s="712"/>
      <c r="D29" s="713"/>
    </row>
    <row r="30" spans="1:4" ht="18" customHeight="1" thickBot="1">
      <c r="A30" s="153" t="s">
        <v>31</v>
      </c>
      <c r="B30" s="199" t="s">
        <v>46</v>
      </c>
      <c r="C30" s="714">
        <f>SUM(C4:C29)</f>
        <v>2141</v>
      </c>
      <c r="D30" s="567">
        <f>SUM(D4:D29)</f>
        <v>2068</v>
      </c>
    </row>
    <row r="31" spans="1:4" ht="25.5" customHeight="1">
      <c r="A31" s="341" t="s">
        <v>386</v>
      </c>
      <c r="B31" s="764" t="s">
        <v>479</v>
      </c>
      <c r="C31" s="764"/>
      <c r="D31" s="764"/>
    </row>
  </sheetData>
  <sheetProtection/>
  <mergeCells count="1">
    <mergeCell ref="B31:D31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dőlt"10. sz. melléklet&amp;"Times New Roman CE,Dőlt"&amp;12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G4" sqref="G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654" customWidth="1"/>
  </cols>
  <sheetData>
    <row r="1" spans="3:4" ht="15.75" thickBot="1">
      <c r="C1" s="765"/>
      <c r="D1" s="765"/>
    </row>
    <row r="2" spans="1:4" ht="42.75" customHeight="1" thickBot="1">
      <c r="A2" s="174" t="s">
        <v>119</v>
      </c>
      <c r="B2" s="175" t="s">
        <v>407</v>
      </c>
      <c r="C2" s="175" t="s">
        <v>408</v>
      </c>
      <c r="D2" s="647" t="s">
        <v>409</v>
      </c>
    </row>
    <row r="3" spans="1:4" ht="15.75" customHeight="1">
      <c r="A3" s="176" t="s">
        <v>3</v>
      </c>
      <c r="B3" s="644" t="s">
        <v>505</v>
      </c>
      <c r="C3" s="644" t="s">
        <v>506</v>
      </c>
      <c r="D3" s="648">
        <v>240</v>
      </c>
    </row>
    <row r="4" spans="1:4" ht="15.75" customHeight="1">
      <c r="A4" s="177" t="s">
        <v>4</v>
      </c>
      <c r="B4" s="184" t="s">
        <v>508</v>
      </c>
      <c r="C4" s="184" t="s">
        <v>509</v>
      </c>
      <c r="D4" s="649">
        <v>50</v>
      </c>
    </row>
    <row r="5" spans="1:4" ht="15.75" customHeight="1">
      <c r="A5" s="177" t="s">
        <v>5</v>
      </c>
      <c r="B5" s="184" t="s">
        <v>510</v>
      </c>
      <c r="C5" s="184" t="s">
        <v>511</v>
      </c>
      <c r="D5" s="649">
        <v>869</v>
      </c>
    </row>
    <row r="6" spans="1:4" ht="15.75" customHeight="1">
      <c r="A6" s="177" t="s">
        <v>6</v>
      </c>
      <c r="B6" s="184" t="s">
        <v>512</v>
      </c>
      <c r="C6" s="184" t="s">
        <v>507</v>
      </c>
      <c r="D6" s="649">
        <v>100</v>
      </c>
    </row>
    <row r="7" spans="1:4" ht="15.75" customHeight="1">
      <c r="A7" s="177" t="s">
        <v>7</v>
      </c>
      <c r="B7" s="184" t="s">
        <v>513</v>
      </c>
      <c r="C7" s="184" t="s">
        <v>514</v>
      </c>
      <c r="D7" s="649">
        <v>2407</v>
      </c>
    </row>
    <row r="8" spans="1:5" ht="15.75" customHeight="1">
      <c r="A8" s="177" t="s">
        <v>8</v>
      </c>
      <c r="B8" s="645"/>
      <c r="C8" s="645"/>
      <c r="D8" s="737"/>
      <c r="E8" s="646"/>
    </row>
    <row r="9" spans="1:5" ht="15.75" customHeight="1">
      <c r="A9" s="177" t="s">
        <v>9</v>
      </c>
      <c r="B9" s="645"/>
      <c r="C9" s="645"/>
      <c r="D9" s="737"/>
      <c r="E9" s="646"/>
    </row>
    <row r="10" spans="1:5" ht="15.75" customHeight="1">
      <c r="A10" s="177" t="s">
        <v>10</v>
      </c>
      <c r="B10" s="645"/>
      <c r="C10" s="645"/>
      <c r="D10" s="650"/>
      <c r="E10" s="646"/>
    </row>
    <row r="11" spans="1:4" ht="15.75" customHeight="1">
      <c r="A11" s="177" t="s">
        <v>11</v>
      </c>
      <c r="B11" s="184"/>
      <c r="C11" s="184"/>
      <c r="D11" s="649"/>
    </row>
    <row r="12" spans="1:4" ht="15.75" customHeight="1">
      <c r="A12" s="177" t="s">
        <v>12</v>
      </c>
      <c r="B12" s="184"/>
      <c r="C12" s="184"/>
      <c r="D12" s="649"/>
    </row>
    <row r="13" spans="1:4" ht="15.75" customHeight="1">
      <c r="A13" s="177" t="s">
        <v>13</v>
      </c>
      <c r="B13" s="184"/>
      <c r="C13" s="184"/>
      <c r="D13" s="649"/>
    </row>
    <row r="14" spans="1:4" ht="15.75" customHeight="1">
      <c r="A14" s="177" t="s">
        <v>14</v>
      </c>
      <c r="B14" s="184"/>
      <c r="C14" s="184"/>
      <c r="D14" s="649"/>
    </row>
    <row r="15" spans="1:4" ht="15.75" customHeight="1">
      <c r="A15" s="177" t="s">
        <v>15</v>
      </c>
      <c r="B15" s="184"/>
      <c r="C15" s="184"/>
      <c r="D15" s="649"/>
    </row>
    <row r="16" spans="1:4" ht="15.75" customHeight="1">
      <c r="A16" s="177" t="s">
        <v>16</v>
      </c>
      <c r="B16" s="184"/>
      <c r="C16" s="184"/>
      <c r="D16" s="649"/>
    </row>
    <row r="17" spans="1:4" ht="15.75" customHeight="1">
      <c r="A17" s="177" t="s">
        <v>17</v>
      </c>
      <c r="B17" s="184"/>
      <c r="C17" s="184"/>
      <c r="D17" s="649"/>
    </row>
    <row r="18" spans="1:4" ht="15.75" customHeight="1">
      <c r="A18" s="177" t="s">
        <v>18</v>
      </c>
      <c r="B18" s="184"/>
      <c r="C18" s="184"/>
      <c r="D18" s="649"/>
    </row>
    <row r="19" spans="1:4" ht="15.75" customHeight="1">
      <c r="A19" s="177" t="s">
        <v>19</v>
      </c>
      <c r="B19" s="184"/>
      <c r="C19" s="184"/>
      <c r="D19" s="649"/>
    </row>
    <row r="20" spans="1:4" ht="15.75" customHeight="1">
      <c r="A20" s="177" t="s">
        <v>20</v>
      </c>
      <c r="B20" s="184"/>
      <c r="C20" s="184"/>
      <c r="D20" s="649"/>
    </row>
    <row r="21" spans="1:4" ht="15.75" customHeight="1">
      <c r="A21" s="177" t="s">
        <v>21</v>
      </c>
      <c r="B21" s="184"/>
      <c r="C21" s="184"/>
      <c r="D21" s="649"/>
    </row>
    <row r="22" spans="1:4" ht="15.75" customHeight="1">
      <c r="A22" s="177" t="s">
        <v>22</v>
      </c>
      <c r="B22" s="184"/>
      <c r="C22" s="184"/>
      <c r="D22" s="649"/>
    </row>
    <row r="23" spans="1:4" ht="15.75" customHeight="1">
      <c r="A23" s="177" t="s">
        <v>23</v>
      </c>
      <c r="B23" s="184"/>
      <c r="C23" s="184"/>
      <c r="D23" s="649"/>
    </row>
    <row r="24" spans="1:4" ht="15.75" customHeight="1">
      <c r="A24" s="177" t="s">
        <v>24</v>
      </c>
      <c r="B24" s="184"/>
      <c r="C24" s="184"/>
      <c r="D24" s="649"/>
    </row>
    <row r="25" spans="1:4" ht="15.75" customHeight="1">
      <c r="A25" s="177" t="s">
        <v>25</v>
      </c>
      <c r="B25" s="184"/>
      <c r="C25" s="184"/>
      <c r="D25" s="649"/>
    </row>
    <row r="26" spans="1:4" ht="15.75" customHeight="1">
      <c r="A26" s="177" t="s">
        <v>26</v>
      </c>
      <c r="B26" s="184"/>
      <c r="C26" s="184"/>
      <c r="D26" s="649"/>
    </row>
    <row r="27" spans="1:4" ht="15.75" customHeight="1">
      <c r="A27" s="177" t="s">
        <v>27</v>
      </c>
      <c r="B27" s="184"/>
      <c r="C27" s="184"/>
      <c r="D27" s="649"/>
    </row>
    <row r="28" spans="1:4" ht="15.75" customHeight="1">
      <c r="A28" s="177" t="s">
        <v>28</v>
      </c>
      <c r="B28" s="184"/>
      <c r="C28" s="184"/>
      <c r="D28" s="649"/>
    </row>
    <row r="29" spans="1:4" ht="15.75" customHeight="1">
      <c r="A29" s="177" t="s">
        <v>29</v>
      </c>
      <c r="B29" s="184"/>
      <c r="C29" s="184"/>
      <c r="D29" s="649"/>
    </row>
    <row r="30" spans="1:4" ht="15.75" customHeight="1">
      <c r="A30" s="177" t="s">
        <v>30</v>
      </c>
      <c r="B30" s="184"/>
      <c r="C30" s="184"/>
      <c r="D30" s="649"/>
    </row>
    <row r="31" spans="1:4" ht="15.75" customHeight="1">
      <c r="A31" s="177" t="s">
        <v>31</v>
      </c>
      <c r="B31" s="184"/>
      <c r="C31" s="184"/>
      <c r="D31" s="649"/>
    </row>
    <row r="32" spans="1:4" ht="15.75" customHeight="1">
      <c r="A32" s="177" t="s">
        <v>410</v>
      </c>
      <c r="B32" s="184"/>
      <c r="C32" s="184"/>
      <c r="D32" s="651"/>
    </row>
    <row r="33" spans="1:4" ht="15.75" customHeight="1">
      <c r="A33" s="177" t="s">
        <v>411</v>
      </c>
      <c r="B33" s="184"/>
      <c r="C33" s="184"/>
      <c r="D33" s="651"/>
    </row>
    <row r="34" spans="1:4" ht="15.75" customHeight="1">
      <c r="A34" s="177" t="s">
        <v>412</v>
      </c>
      <c r="B34" s="184"/>
      <c r="C34" s="184"/>
      <c r="D34" s="651"/>
    </row>
    <row r="35" spans="1:4" ht="15.75" customHeight="1" thickBot="1">
      <c r="A35" s="178" t="s">
        <v>413</v>
      </c>
      <c r="B35" s="185"/>
      <c r="C35" s="185"/>
      <c r="D35" s="652"/>
    </row>
    <row r="36" spans="1:4" ht="15.75" customHeight="1" thickBot="1">
      <c r="A36" s="766" t="s">
        <v>46</v>
      </c>
      <c r="B36" s="767"/>
      <c r="C36" s="152"/>
      <c r="D36" s="653">
        <f>SUM(D3:D35)</f>
        <v>3666</v>
      </c>
    </row>
  </sheetData>
  <sheetProtection/>
  <mergeCells count="2">
    <mergeCell ref="C1:D1"/>
    <mergeCell ref="A36:B36"/>
  </mergeCells>
  <conditionalFormatting sqref="D36">
    <cfRule type="cellIs" priority="1" dxfId="0" operator="equal" stopIfTrue="1">
      <formula>0</formula>
    </cfRule>
  </conditionalFormatting>
  <printOptions horizontalCentered="1"/>
  <pageMargins left="0.7874015748031497" right="0.7874015748031497" top="1.5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K I M U T A T Á S
a 2009. évi céljellegű támogatásokról&amp;R&amp;"Times New Roman CE,Félkövér dőlt"&amp;11 11.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52"/>
  <sheetViews>
    <sheetView workbookViewId="0" topLeftCell="A1">
      <selection activeCell="G8" sqref="G8"/>
    </sheetView>
  </sheetViews>
  <sheetFormatPr defaultColWidth="9.00390625" defaultRowHeight="12.75"/>
  <cols>
    <col min="1" max="1" width="38.625" style="272" customWidth="1"/>
    <col min="2" max="5" width="13.875" style="272" customWidth="1"/>
    <col min="6" max="16384" width="9.375" style="272" customWidth="1"/>
  </cols>
  <sheetData>
    <row r="2" spans="1:5" ht="15.75">
      <c r="A2" s="343" t="s">
        <v>423</v>
      </c>
      <c r="B2" s="788" t="s">
        <v>498</v>
      </c>
      <c r="C2" s="788"/>
      <c r="D2" s="788"/>
      <c r="E2" s="788"/>
    </row>
    <row r="3" spans="4:5" ht="14.25" thickBot="1">
      <c r="D3" s="790" t="s">
        <v>416</v>
      </c>
      <c r="E3" s="790"/>
    </row>
    <row r="4" spans="1:5" ht="15" customHeight="1" thickBot="1">
      <c r="A4" s="344" t="s">
        <v>414</v>
      </c>
      <c r="B4" s="345" t="s">
        <v>279</v>
      </c>
      <c r="C4" s="345" t="s">
        <v>299</v>
      </c>
      <c r="D4" s="345" t="s">
        <v>415</v>
      </c>
      <c r="E4" s="346" t="s">
        <v>40</v>
      </c>
    </row>
    <row r="5" spans="1:5" ht="12.75">
      <c r="A5" s="347" t="s">
        <v>417</v>
      </c>
      <c r="B5" s="348"/>
      <c r="C5" s="348"/>
      <c r="D5" s="348"/>
      <c r="E5" s="349">
        <f aca="true" t="shared" si="0" ref="E5:E11">SUM(B5:D5)</f>
        <v>0</v>
      </c>
    </row>
    <row r="6" spans="1:5" ht="12.75">
      <c r="A6" s="350" t="s">
        <v>462</v>
      </c>
      <c r="B6" s="351"/>
      <c r="C6" s="351"/>
      <c r="D6" s="351"/>
      <c r="E6" s="352">
        <f t="shared" si="0"/>
        <v>0</v>
      </c>
    </row>
    <row r="7" spans="1:5" ht="12.75">
      <c r="A7" s="353" t="s">
        <v>418</v>
      </c>
      <c r="B7" s="354"/>
      <c r="C7" s="354"/>
      <c r="D7" s="354"/>
      <c r="E7" s="355">
        <f t="shared" si="0"/>
        <v>0</v>
      </c>
    </row>
    <row r="8" spans="1:5" ht="12.75">
      <c r="A8" s="353" t="s">
        <v>476</v>
      </c>
      <c r="B8" s="354"/>
      <c r="C8" s="354"/>
      <c r="D8" s="354"/>
      <c r="E8" s="355">
        <f t="shared" si="0"/>
        <v>0</v>
      </c>
    </row>
    <row r="9" spans="1:5" ht="12.75">
      <c r="A9" s="353" t="s">
        <v>419</v>
      </c>
      <c r="B9" s="354"/>
      <c r="C9" s="354"/>
      <c r="D9" s="354"/>
      <c r="E9" s="355">
        <f t="shared" si="0"/>
        <v>0</v>
      </c>
    </row>
    <row r="10" spans="1:5" ht="12.75">
      <c r="A10" s="353" t="s">
        <v>420</v>
      </c>
      <c r="B10" s="354"/>
      <c r="C10" s="354"/>
      <c r="D10" s="354"/>
      <c r="E10" s="355">
        <f t="shared" si="0"/>
        <v>0</v>
      </c>
    </row>
    <row r="11" spans="1:5" ht="13.5" thickBot="1">
      <c r="A11" s="356"/>
      <c r="B11" s="357"/>
      <c r="C11" s="357"/>
      <c r="D11" s="357"/>
      <c r="E11" s="355">
        <f t="shared" si="0"/>
        <v>0</v>
      </c>
    </row>
    <row r="12" spans="1:5" ht="13.5" thickBot="1">
      <c r="A12" s="358" t="s">
        <v>422</v>
      </c>
      <c r="B12" s="359">
        <f>B5+SUM(B7:B11)</f>
        <v>0</v>
      </c>
      <c r="C12" s="359">
        <f>C5+SUM(C7:C11)</f>
        <v>0</v>
      </c>
      <c r="D12" s="359">
        <f>D5+SUM(D7:D11)</f>
        <v>0</v>
      </c>
      <c r="E12" s="360">
        <f>E5+SUM(E7:E11)</f>
        <v>0</v>
      </c>
    </row>
    <row r="13" spans="1:5" ht="13.5" thickBot="1">
      <c r="A13" s="274"/>
      <c r="B13" s="274"/>
      <c r="C13" s="274"/>
      <c r="D13" s="274"/>
      <c r="E13" s="274"/>
    </row>
    <row r="14" spans="1:5" ht="15" customHeight="1" thickBot="1">
      <c r="A14" s="344" t="s">
        <v>421</v>
      </c>
      <c r="B14" s="345" t="s">
        <v>279</v>
      </c>
      <c r="C14" s="345" t="s">
        <v>299</v>
      </c>
      <c r="D14" s="345" t="s">
        <v>415</v>
      </c>
      <c r="E14" s="346" t="s">
        <v>40</v>
      </c>
    </row>
    <row r="15" spans="1:5" ht="12.75">
      <c r="A15" s="347" t="s">
        <v>447</v>
      </c>
      <c r="B15" s="348"/>
      <c r="C15" s="348"/>
      <c r="D15" s="348"/>
      <c r="E15" s="349">
        <f aca="true" t="shared" si="1" ref="E15:E21">SUM(B15:D15)</f>
        <v>0</v>
      </c>
    </row>
    <row r="16" spans="1:5" ht="12.75">
      <c r="A16" s="361" t="s">
        <v>448</v>
      </c>
      <c r="B16" s="354"/>
      <c r="C16" s="354"/>
      <c r="D16" s="354"/>
      <c r="E16" s="355">
        <f t="shared" si="1"/>
        <v>0</v>
      </c>
    </row>
    <row r="17" spans="1:5" ht="12.75">
      <c r="A17" s="353" t="s">
        <v>449</v>
      </c>
      <c r="B17" s="354"/>
      <c r="C17" s="354"/>
      <c r="D17" s="354"/>
      <c r="E17" s="355">
        <f t="shared" si="1"/>
        <v>0</v>
      </c>
    </row>
    <row r="18" spans="1:5" ht="12.75">
      <c r="A18" s="353" t="s">
        <v>450</v>
      </c>
      <c r="B18" s="354"/>
      <c r="C18" s="354"/>
      <c r="D18" s="354"/>
      <c r="E18" s="355">
        <f t="shared" si="1"/>
        <v>0</v>
      </c>
    </row>
    <row r="19" spans="1:5" ht="12.75">
      <c r="A19" s="362"/>
      <c r="B19" s="354"/>
      <c r="C19" s="354"/>
      <c r="D19" s="354"/>
      <c r="E19" s="355">
        <f t="shared" si="1"/>
        <v>0</v>
      </c>
    </row>
    <row r="20" spans="1:5" ht="12.75">
      <c r="A20" s="362"/>
      <c r="B20" s="354"/>
      <c r="C20" s="354"/>
      <c r="D20" s="354"/>
      <c r="E20" s="355">
        <f t="shared" si="1"/>
        <v>0</v>
      </c>
    </row>
    <row r="21" spans="1:5" ht="13.5" thickBot="1">
      <c r="A21" s="356"/>
      <c r="B21" s="357"/>
      <c r="C21" s="357"/>
      <c r="D21" s="357"/>
      <c r="E21" s="355">
        <f t="shared" si="1"/>
        <v>0</v>
      </c>
    </row>
    <row r="22" spans="1:5" ht="13.5" thickBot="1">
      <c r="A22" s="358" t="s">
        <v>46</v>
      </c>
      <c r="B22" s="359">
        <f>SUM(B15:B21)</f>
        <v>0</v>
      </c>
      <c r="C22" s="359">
        <f>SUM(C15:C21)</f>
        <v>0</v>
      </c>
      <c r="D22" s="359">
        <f>SUM(D15:D21)</f>
        <v>0</v>
      </c>
      <c r="E22" s="360">
        <f>SUM(E15:E21)</f>
        <v>0</v>
      </c>
    </row>
    <row r="25" spans="1:5" ht="15.75">
      <c r="A25" s="343" t="s">
        <v>423</v>
      </c>
      <c r="B25" s="789"/>
      <c r="C25" s="789"/>
      <c r="D25" s="789"/>
      <c r="E25" s="789"/>
    </row>
    <row r="26" spans="4:5" ht="14.25" thickBot="1">
      <c r="D26" s="790" t="s">
        <v>416</v>
      </c>
      <c r="E26" s="790"/>
    </row>
    <row r="27" spans="1:5" ht="13.5" thickBot="1">
      <c r="A27" s="344" t="s">
        <v>414</v>
      </c>
      <c r="B27" s="345" t="s">
        <v>279</v>
      </c>
      <c r="C27" s="345" t="s">
        <v>299</v>
      </c>
      <c r="D27" s="345" t="s">
        <v>415</v>
      </c>
      <c r="E27" s="346" t="s">
        <v>40</v>
      </c>
    </row>
    <row r="28" spans="1:5" ht="12.75">
      <c r="A28" s="347" t="s">
        <v>417</v>
      </c>
      <c r="B28" s="348"/>
      <c r="C28" s="348"/>
      <c r="D28" s="348"/>
      <c r="E28" s="349">
        <f aca="true" t="shared" si="2" ref="E28:E34">SUM(B28:D28)</f>
        <v>0</v>
      </c>
    </row>
    <row r="29" spans="1:5" ht="12.75">
      <c r="A29" s="350" t="s">
        <v>462</v>
      </c>
      <c r="B29" s="351"/>
      <c r="C29" s="351"/>
      <c r="D29" s="351"/>
      <c r="E29" s="352">
        <f t="shared" si="2"/>
        <v>0</v>
      </c>
    </row>
    <row r="30" spans="1:5" ht="12.75">
      <c r="A30" s="353" t="s">
        <v>418</v>
      </c>
      <c r="B30" s="354"/>
      <c r="C30" s="354"/>
      <c r="D30" s="354"/>
      <c r="E30" s="355">
        <f t="shared" si="2"/>
        <v>0</v>
      </c>
    </row>
    <row r="31" spans="1:5" ht="12.75">
      <c r="A31" s="353" t="s">
        <v>476</v>
      </c>
      <c r="B31" s="354"/>
      <c r="C31" s="354"/>
      <c r="D31" s="354"/>
      <c r="E31" s="355">
        <f t="shared" si="2"/>
        <v>0</v>
      </c>
    </row>
    <row r="32" spans="1:5" ht="12.75">
      <c r="A32" s="353" t="s">
        <v>419</v>
      </c>
      <c r="B32" s="354"/>
      <c r="C32" s="354"/>
      <c r="D32" s="354"/>
      <c r="E32" s="355">
        <f t="shared" si="2"/>
        <v>0</v>
      </c>
    </row>
    <row r="33" spans="1:5" ht="12.75">
      <c r="A33" s="353" t="s">
        <v>420</v>
      </c>
      <c r="B33" s="354"/>
      <c r="C33" s="354"/>
      <c r="D33" s="354"/>
      <c r="E33" s="355">
        <f t="shared" si="2"/>
        <v>0</v>
      </c>
    </row>
    <row r="34" spans="1:5" ht="13.5" thickBot="1">
      <c r="A34" s="356"/>
      <c r="B34" s="357"/>
      <c r="C34" s="357"/>
      <c r="D34" s="357"/>
      <c r="E34" s="355">
        <f t="shared" si="2"/>
        <v>0</v>
      </c>
    </row>
    <row r="35" spans="1:5" ht="13.5" thickBot="1">
      <c r="A35" s="358" t="s">
        <v>422</v>
      </c>
      <c r="B35" s="359">
        <f>B28+SUM(B30:B34)</f>
        <v>0</v>
      </c>
      <c r="C35" s="359">
        <f>C28+SUM(C30:C34)</f>
        <v>0</v>
      </c>
      <c r="D35" s="359">
        <f>D28+SUM(D30:D34)</f>
        <v>0</v>
      </c>
      <c r="E35" s="360">
        <f>E28+SUM(E30:E34)</f>
        <v>0</v>
      </c>
    </row>
    <row r="36" spans="1:5" ht="13.5" thickBot="1">
      <c r="A36" s="274"/>
      <c r="B36" s="274"/>
      <c r="C36" s="274"/>
      <c r="D36" s="274"/>
      <c r="E36" s="274"/>
    </row>
    <row r="37" spans="1:5" ht="13.5" thickBot="1">
      <c r="A37" s="344" t="s">
        <v>421</v>
      </c>
      <c r="B37" s="345" t="s">
        <v>279</v>
      </c>
      <c r="C37" s="345" t="s">
        <v>299</v>
      </c>
      <c r="D37" s="345" t="s">
        <v>415</v>
      </c>
      <c r="E37" s="346" t="s">
        <v>40</v>
      </c>
    </row>
    <row r="38" spans="1:5" ht="12.75">
      <c r="A38" s="347" t="s">
        <v>447</v>
      </c>
      <c r="B38" s="348"/>
      <c r="C38" s="348"/>
      <c r="D38" s="348"/>
      <c r="E38" s="349">
        <f aca="true" t="shared" si="3" ref="E38:E44">SUM(B38:D38)</f>
        <v>0</v>
      </c>
    </row>
    <row r="39" spans="1:5" ht="12.75">
      <c r="A39" s="361" t="s">
        <v>448</v>
      </c>
      <c r="B39" s="354"/>
      <c r="C39" s="354"/>
      <c r="D39" s="354"/>
      <c r="E39" s="355">
        <f t="shared" si="3"/>
        <v>0</v>
      </c>
    </row>
    <row r="40" spans="1:5" ht="12.75">
      <c r="A40" s="353" t="s">
        <v>449</v>
      </c>
      <c r="B40" s="354"/>
      <c r="C40" s="354"/>
      <c r="D40" s="354"/>
      <c r="E40" s="355">
        <f t="shared" si="3"/>
        <v>0</v>
      </c>
    </row>
    <row r="41" spans="1:5" ht="12.75">
      <c r="A41" s="353" t="s">
        <v>450</v>
      </c>
      <c r="B41" s="354"/>
      <c r="C41" s="354"/>
      <c r="D41" s="354"/>
      <c r="E41" s="355">
        <f t="shared" si="3"/>
        <v>0</v>
      </c>
    </row>
    <row r="42" spans="1:5" ht="12.75">
      <c r="A42" s="362"/>
      <c r="B42" s="354"/>
      <c r="C42" s="354"/>
      <c r="D42" s="354"/>
      <c r="E42" s="355">
        <f t="shared" si="3"/>
        <v>0</v>
      </c>
    </row>
    <row r="43" spans="1:5" ht="12.75">
      <c r="A43" s="362"/>
      <c r="B43" s="354"/>
      <c r="C43" s="354"/>
      <c r="D43" s="354"/>
      <c r="E43" s="355">
        <f t="shared" si="3"/>
        <v>0</v>
      </c>
    </row>
    <row r="44" spans="1:5" ht="13.5" thickBot="1">
      <c r="A44" s="356"/>
      <c r="B44" s="357"/>
      <c r="C44" s="357"/>
      <c r="D44" s="357"/>
      <c r="E44" s="355">
        <f t="shared" si="3"/>
        <v>0</v>
      </c>
    </row>
    <row r="45" spans="1:5" ht="13.5" thickBot="1">
      <c r="A45" s="358" t="s">
        <v>46</v>
      </c>
      <c r="B45" s="359">
        <f>SUM(B38:B44)</f>
        <v>0</v>
      </c>
      <c r="C45" s="359">
        <f>SUM(C38:C44)</f>
        <v>0</v>
      </c>
      <c r="D45" s="359">
        <f>SUM(D38:D44)</f>
        <v>0</v>
      </c>
      <c r="E45" s="360">
        <f>SUM(E38:E44)</f>
        <v>0</v>
      </c>
    </row>
    <row r="47" spans="1:5" ht="15.75">
      <c r="A47" s="771" t="s">
        <v>567</v>
      </c>
      <c r="B47" s="771"/>
      <c r="C47" s="771"/>
      <c r="D47" s="771"/>
      <c r="E47" s="771"/>
    </row>
    <row r="48" ht="13.5" thickBot="1"/>
    <row r="49" spans="1:8" ht="13.5" thickBot="1">
      <c r="A49" s="776" t="s">
        <v>424</v>
      </c>
      <c r="B49" s="777"/>
      <c r="C49" s="778"/>
      <c r="D49" s="774" t="s">
        <v>477</v>
      </c>
      <c r="E49" s="775"/>
      <c r="H49" s="273"/>
    </row>
    <row r="50" spans="1:5" ht="12.75">
      <c r="A50" s="779"/>
      <c r="B50" s="780"/>
      <c r="C50" s="781"/>
      <c r="D50" s="768"/>
      <c r="E50" s="769"/>
    </row>
    <row r="51" spans="1:5" ht="13.5" thickBot="1">
      <c r="A51" s="782"/>
      <c r="B51" s="783"/>
      <c r="C51" s="784"/>
      <c r="D51" s="738"/>
      <c r="E51" s="770"/>
    </row>
    <row r="52" spans="1:5" ht="13.5" thickBot="1">
      <c r="A52" s="785" t="s">
        <v>46</v>
      </c>
      <c r="B52" s="786"/>
      <c r="C52" s="787"/>
      <c r="D52" s="772">
        <f>SUM(D50:E51)</f>
        <v>0</v>
      </c>
      <c r="E52" s="773"/>
    </row>
  </sheetData>
  <sheetProtection/>
  <mergeCells count="13">
    <mergeCell ref="B2:E2"/>
    <mergeCell ref="B25:E25"/>
    <mergeCell ref="D3:E3"/>
    <mergeCell ref="D26:E26"/>
    <mergeCell ref="D50:E50"/>
    <mergeCell ref="D51:E51"/>
    <mergeCell ref="A47:E47"/>
    <mergeCell ref="D52:E52"/>
    <mergeCell ref="D49:E49"/>
    <mergeCell ref="A49:C49"/>
    <mergeCell ref="A50:C50"/>
    <mergeCell ref="A51:C51"/>
    <mergeCell ref="A52:C52"/>
  </mergeCells>
  <conditionalFormatting sqref="E15:E21 B22:E22 E5:E11 B12:E12 E28:E34 B35:E35 E38:E44 B45:E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12.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86"/>
  <sheetViews>
    <sheetView zoomScale="120" zoomScaleNormal="120" workbookViewId="0" topLeftCell="A1">
      <selection activeCell="H8" sqref="H8"/>
    </sheetView>
  </sheetViews>
  <sheetFormatPr defaultColWidth="9.00390625" defaultRowHeight="12.75"/>
  <cols>
    <col min="1" max="1" width="11.625" style="13" customWidth="1"/>
    <col min="2" max="2" width="12.875" style="14" customWidth="1"/>
    <col min="3" max="3" width="47.375" style="14" customWidth="1"/>
    <col min="4" max="4" width="18.625" style="558" customWidth="1"/>
    <col min="5" max="16384" width="9.375" style="14" customWidth="1"/>
  </cols>
  <sheetData>
    <row r="1" spans="1:4" s="12" customFormat="1" ht="21" customHeight="1" thickBot="1">
      <c r="A1" s="11"/>
      <c r="D1" s="83" t="s">
        <v>451</v>
      </c>
    </row>
    <row r="2" spans="1:4" s="363" customFormat="1" ht="15.75">
      <c r="A2" s="91" t="s">
        <v>47</v>
      </c>
      <c r="B2" s="92"/>
      <c r="C2" s="93" t="s">
        <v>48</v>
      </c>
      <c r="D2" s="560" t="s">
        <v>49</v>
      </c>
    </row>
    <row r="3" spans="1:4" s="363" customFormat="1" ht="16.5" thickBot="1">
      <c r="A3" s="94" t="s">
        <v>50</v>
      </c>
      <c r="B3" s="95"/>
      <c r="C3" s="96" t="s">
        <v>51</v>
      </c>
      <c r="D3" s="568" t="s">
        <v>52</v>
      </c>
    </row>
    <row r="4" spans="1:4" s="364" customFormat="1" ht="15.75" customHeight="1" thickBot="1">
      <c r="A4" s="97"/>
      <c r="B4" s="97"/>
      <c r="C4" s="97"/>
      <c r="D4" s="15" t="s">
        <v>53</v>
      </c>
    </row>
    <row r="5" spans="1:4" ht="36">
      <c r="A5" s="87" t="s">
        <v>54</v>
      </c>
      <c r="B5" s="88" t="s">
        <v>388</v>
      </c>
      <c r="C5" s="791" t="s">
        <v>55</v>
      </c>
      <c r="D5" s="793" t="s">
        <v>56</v>
      </c>
    </row>
    <row r="6" spans="1:4" ht="13.5" thickBot="1">
      <c r="A6" s="89" t="s">
        <v>57</v>
      </c>
      <c r="B6" s="90"/>
      <c r="C6" s="792"/>
      <c r="D6" s="794"/>
    </row>
    <row r="7" spans="1:4" s="292" customFormat="1" ht="12.75" customHeight="1" thickBot="1">
      <c r="A7" s="192">
        <v>1</v>
      </c>
      <c r="B7" s="143">
        <v>2</v>
      </c>
      <c r="C7" s="143">
        <v>3</v>
      </c>
      <c r="D7" s="556">
        <v>4</v>
      </c>
    </row>
    <row r="8" spans="1:4" s="292" customFormat="1" ht="15.75" customHeight="1" thickBot="1">
      <c r="A8" s="98"/>
      <c r="B8" s="99"/>
      <c r="C8" s="99" t="s">
        <v>58</v>
      </c>
      <c r="D8" s="569"/>
    </row>
    <row r="9" spans="1:4" s="365" customFormat="1" ht="12" customHeight="1" thickBot="1">
      <c r="A9" s="100">
        <v>1</v>
      </c>
      <c r="B9" s="101"/>
      <c r="C9" s="102" t="s">
        <v>368</v>
      </c>
      <c r="D9" s="566">
        <f>SUM(D10:D13)</f>
        <v>12165</v>
      </c>
    </row>
    <row r="10" spans="1:4" s="366" customFormat="1" ht="12" customHeight="1">
      <c r="A10" s="103"/>
      <c r="B10" s="104">
        <v>1</v>
      </c>
      <c r="C10" s="77" t="s">
        <v>440</v>
      </c>
      <c r="D10" s="105"/>
    </row>
    <row r="11" spans="1:4" s="366" customFormat="1" ht="12" customHeight="1">
      <c r="A11" s="103"/>
      <c r="B11" s="104">
        <v>2</v>
      </c>
      <c r="C11" s="77" t="s">
        <v>327</v>
      </c>
      <c r="D11" s="105">
        <v>12165</v>
      </c>
    </row>
    <row r="12" spans="1:4" s="366" customFormat="1" ht="12" customHeight="1">
      <c r="A12" s="103"/>
      <c r="B12" s="104">
        <v>3</v>
      </c>
      <c r="C12" s="77" t="s">
        <v>328</v>
      </c>
      <c r="D12" s="105"/>
    </row>
    <row r="13" spans="1:4" s="366" customFormat="1" ht="12" customHeight="1" thickBot="1">
      <c r="A13" s="103"/>
      <c r="B13" s="104">
        <v>4</v>
      </c>
      <c r="C13" s="77" t="s">
        <v>329</v>
      </c>
      <c r="D13" s="105"/>
    </row>
    <row r="14" spans="1:4" s="365" customFormat="1" ht="12" customHeight="1" thickBot="1">
      <c r="A14" s="100">
        <v>2</v>
      </c>
      <c r="B14" s="101"/>
      <c r="C14" s="102" t="s">
        <v>60</v>
      </c>
      <c r="D14" s="565">
        <f>SUM(D15:D18)</f>
        <v>38465</v>
      </c>
    </row>
    <row r="15" spans="1:4" s="365" customFormat="1" ht="12" customHeight="1">
      <c r="A15" s="106"/>
      <c r="B15" s="107">
        <v>1</v>
      </c>
      <c r="C15" s="108" t="s">
        <v>179</v>
      </c>
      <c r="D15" s="570"/>
    </row>
    <row r="16" spans="1:4" s="365" customFormat="1" ht="12" customHeight="1">
      <c r="A16" s="109"/>
      <c r="B16" s="110">
        <v>2</v>
      </c>
      <c r="C16" s="79" t="s">
        <v>61</v>
      </c>
      <c r="D16" s="564">
        <v>820</v>
      </c>
    </row>
    <row r="17" spans="1:4" s="366" customFormat="1" ht="12" customHeight="1">
      <c r="A17" s="103"/>
      <c r="B17" s="104">
        <v>3</v>
      </c>
      <c r="C17" s="77" t="s">
        <v>62</v>
      </c>
      <c r="D17" s="105">
        <v>37232</v>
      </c>
    </row>
    <row r="18" spans="1:4" s="366" customFormat="1" ht="12" customHeight="1" thickBot="1">
      <c r="A18" s="103"/>
      <c r="B18" s="104">
        <v>4</v>
      </c>
      <c r="C18" s="77" t="s">
        <v>63</v>
      </c>
      <c r="D18" s="105">
        <v>413</v>
      </c>
    </row>
    <row r="19" spans="1:4" s="365" customFormat="1" ht="12" customHeight="1" thickBot="1">
      <c r="A19" s="100">
        <v>3</v>
      </c>
      <c r="B19" s="101"/>
      <c r="C19" s="102" t="s">
        <v>331</v>
      </c>
      <c r="D19" s="565">
        <f>SUM(D20:D28)</f>
        <v>125622</v>
      </c>
    </row>
    <row r="20" spans="1:4" s="366" customFormat="1" ht="12" customHeight="1">
      <c r="A20" s="103"/>
      <c r="B20" s="104">
        <v>1</v>
      </c>
      <c r="C20" s="77" t="s">
        <v>66</v>
      </c>
      <c r="D20" s="105">
        <v>41438</v>
      </c>
    </row>
    <row r="21" spans="1:4" s="366" customFormat="1" ht="12" customHeight="1">
      <c r="A21" s="103"/>
      <c r="B21" s="104">
        <v>2</v>
      </c>
      <c r="C21" s="77" t="s">
        <v>471</v>
      </c>
      <c r="D21" s="105">
        <v>571</v>
      </c>
    </row>
    <row r="22" spans="1:4" s="366" customFormat="1" ht="12" customHeight="1">
      <c r="A22" s="103"/>
      <c r="B22" s="104">
        <v>3</v>
      </c>
      <c r="C22" s="77" t="s">
        <v>190</v>
      </c>
      <c r="D22" s="105"/>
    </row>
    <row r="23" spans="1:4" s="366" customFormat="1" ht="12" customHeight="1">
      <c r="A23" s="103"/>
      <c r="B23" s="104">
        <v>4</v>
      </c>
      <c r="C23" s="77" t="s">
        <v>67</v>
      </c>
      <c r="D23" s="105"/>
    </row>
    <row r="24" spans="1:4" s="366" customFormat="1" ht="12" customHeight="1">
      <c r="A24" s="103"/>
      <c r="B24" s="104">
        <v>5</v>
      </c>
      <c r="C24" s="77" t="s">
        <v>68</v>
      </c>
      <c r="D24" s="105">
        <v>83613</v>
      </c>
    </row>
    <row r="25" spans="1:4" s="366" customFormat="1" ht="12" customHeight="1">
      <c r="A25" s="103"/>
      <c r="B25" s="104">
        <v>6</v>
      </c>
      <c r="C25" s="77" t="s">
        <v>69</v>
      </c>
      <c r="D25" s="105"/>
    </row>
    <row r="26" spans="1:4" s="366" customFormat="1" ht="12" customHeight="1">
      <c r="A26" s="103"/>
      <c r="B26" s="104">
        <v>7</v>
      </c>
      <c r="C26" s="77" t="s">
        <v>70</v>
      </c>
      <c r="D26" s="105"/>
    </row>
    <row r="27" spans="1:4" s="366" customFormat="1" ht="12" customHeight="1">
      <c r="A27" s="103"/>
      <c r="B27" s="104">
        <v>8</v>
      </c>
      <c r="C27" s="77" t="s">
        <v>472</v>
      </c>
      <c r="D27" s="105"/>
    </row>
    <row r="28" spans="1:4" s="366" customFormat="1" ht="12" customHeight="1" thickBot="1">
      <c r="A28" s="111"/>
      <c r="B28" s="112">
        <v>9</v>
      </c>
      <c r="C28" s="78" t="s">
        <v>473</v>
      </c>
      <c r="D28" s="571"/>
    </row>
    <row r="29" spans="1:4" s="365" customFormat="1" ht="12" customHeight="1" thickBot="1">
      <c r="A29" s="100">
        <v>4</v>
      </c>
      <c r="B29" s="101"/>
      <c r="C29" s="102" t="s">
        <v>64</v>
      </c>
      <c r="D29" s="565">
        <f>SUM(D30:D32)</f>
        <v>0</v>
      </c>
    </row>
    <row r="30" spans="1:4" s="366" customFormat="1" ht="12" customHeight="1">
      <c r="A30" s="103"/>
      <c r="B30" s="104">
        <v>1</v>
      </c>
      <c r="C30" s="77" t="s">
        <v>65</v>
      </c>
      <c r="D30" s="105"/>
    </row>
    <row r="31" spans="1:4" s="366" customFormat="1" ht="12" customHeight="1">
      <c r="A31" s="103"/>
      <c r="B31" s="104">
        <v>2</v>
      </c>
      <c r="C31" s="77" t="s">
        <v>177</v>
      </c>
      <c r="D31" s="105"/>
    </row>
    <row r="32" spans="1:4" s="366" customFormat="1" ht="12" customHeight="1" thickBot="1">
      <c r="A32" s="103"/>
      <c r="B32" s="104">
        <v>3</v>
      </c>
      <c r="C32" s="77" t="s">
        <v>330</v>
      </c>
      <c r="D32" s="105"/>
    </row>
    <row r="33" spans="1:4" s="366" customFormat="1" ht="12" customHeight="1" thickBot="1">
      <c r="A33" s="100">
        <v>5</v>
      </c>
      <c r="B33" s="101"/>
      <c r="C33" s="102" t="s">
        <v>363</v>
      </c>
      <c r="D33" s="565">
        <f>SUM(D34:D38)</f>
        <v>12613</v>
      </c>
    </row>
    <row r="34" spans="1:4" s="366" customFormat="1" ht="12" customHeight="1">
      <c r="A34" s="113"/>
      <c r="B34" s="114">
        <v>1</v>
      </c>
      <c r="C34" s="115" t="s">
        <v>364</v>
      </c>
      <c r="D34" s="563">
        <v>4832</v>
      </c>
    </row>
    <row r="35" spans="1:4" s="366" customFormat="1" ht="12" customHeight="1">
      <c r="A35" s="103"/>
      <c r="B35" s="104">
        <v>2</v>
      </c>
      <c r="C35" s="115" t="s">
        <v>365</v>
      </c>
      <c r="D35" s="105">
        <v>7781</v>
      </c>
    </row>
    <row r="36" spans="1:4" s="366" customFormat="1" ht="12" customHeight="1">
      <c r="A36" s="103"/>
      <c r="B36" s="104">
        <v>3</v>
      </c>
      <c r="C36" s="77" t="s">
        <v>441</v>
      </c>
      <c r="D36" s="105"/>
    </row>
    <row r="37" spans="1:4" s="366" customFormat="1" ht="12" customHeight="1">
      <c r="A37" s="103"/>
      <c r="B37" s="104">
        <v>4</v>
      </c>
      <c r="C37" s="116" t="s">
        <v>366</v>
      </c>
      <c r="D37" s="105"/>
    </row>
    <row r="38" spans="1:4" s="366" customFormat="1" ht="12" customHeight="1" thickBot="1">
      <c r="A38" s="111"/>
      <c r="B38" s="112">
        <v>5</v>
      </c>
      <c r="C38" s="78" t="s">
        <v>367</v>
      </c>
      <c r="D38" s="571"/>
    </row>
    <row r="39" spans="1:4" s="366" customFormat="1" ht="12" customHeight="1" thickBot="1">
      <c r="A39" s="121">
        <v>6</v>
      </c>
      <c r="B39" s="122"/>
      <c r="C39" s="134" t="s">
        <v>369</v>
      </c>
      <c r="D39" s="572">
        <f>SUM(D40:D41)</f>
        <v>0</v>
      </c>
    </row>
    <row r="40" spans="1:4" s="366" customFormat="1" ht="12" customHeight="1">
      <c r="A40" s="133"/>
      <c r="B40" s="110">
        <v>1</v>
      </c>
      <c r="C40" s="79" t="s">
        <v>370</v>
      </c>
      <c r="D40" s="564"/>
    </row>
    <row r="41" spans="1:4" s="366" customFormat="1" ht="12" customHeight="1" thickBot="1">
      <c r="A41" s="135"/>
      <c r="B41" s="136">
        <v>2</v>
      </c>
      <c r="C41" s="80" t="s">
        <v>371</v>
      </c>
      <c r="D41" s="573"/>
    </row>
    <row r="42" spans="1:4" s="365" customFormat="1" ht="12" customHeight="1" thickBot="1">
      <c r="A42" s="100">
        <v>7</v>
      </c>
      <c r="B42" s="101"/>
      <c r="C42" s="102" t="s">
        <v>178</v>
      </c>
      <c r="D42" s="565">
        <f>SUM(D43:D44)</f>
        <v>22246</v>
      </c>
    </row>
    <row r="43" spans="1:4" s="366" customFormat="1" ht="12" customHeight="1">
      <c r="A43" s="103"/>
      <c r="B43" s="104">
        <v>1</v>
      </c>
      <c r="C43" s="77" t="s">
        <v>172</v>
      </c>
      <c r="D43" s="105">
        <v>22246</v>
      </c>
    </row>
    <row r="44" spans="1:4" s="366" customFormat="1" ht="12" customHeight="1" thickBot="1">
      <c r="A44" s="103"/>
      <c r="B44" s="104">
        <v>2</v>
      </c>
      <c r="C44" s="77" t="s">
        <v>173</v>
      </c>
      <c r="D44" s="105"/>
    </row>
    <row r="45" spans="1:4" s="366" customFormat="1" ht="12" customHeight="1" thickBot="1">
      <c r="A45" s="100">
        <v>8</v>
      </c>
      <c r="B45" s="101"/>
      <c r="C45" s="117" t="s">
        <v>72</v>
      </c>
      <c r="D45" s="566">
        <f>D46+D47</f>
        <v>0</v>
      </c>
    </row>
    <row r="46" spans="1:4" s="366" customFormat="1" ht="12" customHeight="1">
      <c r="A46" s="118"/>
      <c r="B46" s="107">
        <v>1</v>
      </c>
      <c r="C46" s="119" t="s">
        <v>180</v>
      </c>
      <c r="D46" s="570"/>
    </row>
    <row r="47" spans="1:4" s="366" customFormat="1" ht="12" customHeight="1" thickBot="1">
      <c r="A47" s="113"/>
      <c r="B47" s="114">
        <v>2</v>
      </c>
      <c r="C47" s="120" t="s">
        <v>183</v>
      </c>
      <c r="D47" s="563"/>
    </row>
    <row r="48" spans="1:4" s="366" customFormat="1" ht="15" customHeight="1" thickBot="1">
      <c r="A48" s="121"/>
      <c r="B48" s="122"/>
      <c r="C48" s="193" t="s">
        <v>32</v>
      </c>
      <c r="D48" s="296">
        <f>D9+D14+D19+D29+D33+D39+D42+D45</f>
        <v>211111</v>
      </c>
    </row>
    <row r="49" spans="1:4" ht="12.75">
      <c r="A49" s="123"/>
      <c r="B49" s="124"/>
      <c r="C49" s="124"/>
      <c r="D49" s="124"/>
    </row>
    <row r="50" spans="1:4" ht="13.5" thickBot="1">
      <c r="A50" s="123"/>
      <c r="B50" s="124"/>
      <c r="C50" s="124"/>
      <c r="D50" s="124"/>
    </row>
    <row r="51" spans="1:4" s="292" customFormat="1" ht="16.5" customHeight="1" thickBot="1">
      <c r="A51" s="125"/>
      <c r="B51" s="126"/>
      <c r="C51" s="208" t="s">
        <v>73</v>
      </c>
      <c r="D51" s="574"/>
    </row>
    <row r="52" spans="1:4" s="367" customFormat="1" ht="12" customHeight="1" thickBot="1">
      <c r="A52" s="100">
        <v>10</v>
      </c>
      <c r="B52" s="101"/>
      <c r="C52" s="102" t="s">
        <v>74</v>
      </c>
      <c r="D52" s="565">
        <f>D53+D55+D56+D57+SUM(D59:D66)</f>
        <v>198391</v>
      </c>
    </row>
    <row r="53" spans="1:4" ht="12" customHeight="1">
      <c r="A53" s="103"/>
      <c r="B53" s="127">
        <v>1</v>
      </c>
      <c r="C53" s="42" t="s">
        <v>35</v>
      </c>
      <c r="D53" s="105">
        <v>74989</v>
      </c>
    </row>
    <row r="54" spans="1:4" ht="12" customHeight="1">
      <c r="A54" s="103"/>
      <c r="B54" s="127"/>
      <c r="C54" s="216" t="s">
        <v>389</v>
      </c>
      <c r="D54" s="575"/>
    </row>
    <row r="55" spans="1:4" ht="12" customHeight="1">
      <c r="A55" s="103"/>
      <c r="B55" s="127">
        <v>2</v>
      </c>
      <c r="C55" s="30" t="s">
        <v>36</v>
      </c>
      <c r="D55" s="105">
        <v>24364</v>
      </c>
    </row>
    <row r="56" spans="1:4" ht="12" customHeight="1">
      <c r="A56" s="103"/>
      <c r="B56" s="127">
        <v>3</v>
      </c>
      <c r="C56" s="30" t="s">
        <v>397</v>
      </c>
      <c r="D56" s="105">
        <v>35202</v>
      </c>
    </row>
    <row r="57" spans="1:4" ht="12" customHeight="1">
      <c r="A57" s="103"/>
      <c r="B57" s="127">
        <v>4</v>
      </c>
      <c r="C57" s="46" t="s">
        <v>197</v>
      </c>
      <c r="D57" s="105">
        <v>2352</v>
      </c>
    </row>
    <row r="58" spans="1:4" ht="12" customHeight="1">
      <c r="A58" s="103"/>
      <c r="B58" s="127"/>
      <c r="C58" s="217" t="s">
        <v>387</v>
      </c>
      <c r="D58" s="575"/>
    </row>
    <row r="59" spans="1:4" ht="12" customHeight="1">
      <c r="A59" s="103"/>
      <c r="B59" s="127">
        <v>5</v>
      </c>
      <c r="C59" s="65" t="s">
        <v>333</v>
      </c>
      <c r="D59" s="105"/>
    </row>
    <row r="60" spans="1:4" ht="12" customHeight="1">
      <c r="A60" s="103"/>
      <c r="B60" s="127">
        <v>6</v>
      </c>
      <c r="C60" s="30" t="s">
        <v>307</v>
      </c>
      <c r="D60" s="105"/>
    </row>
    <row r="61" spans="1:4" ht="12" customHeight="1">
      <c r="A61" s="103"/>
      <c r="B61" s="127">
        <v>7</v>
      </c>
      <c r="C61" s="76" t="s">
        <v>344</v>
      </c>
      <c r="D61" s="105">
        <v>3702</v>
      </c>
    </row>
    <row r="62" spans="1:4" ht="12" customHeight="1">
      <c r="A62" s="103"/>
      <c r="B62" s="127">
        <v>8</v>
      </c>
      <c r="C62" s="76" t="s">
        <v>439</v>
      </c>
      <c r="D62" s="105"/>
    </row>
    <row r="63" spans="1:4" ht="12" customHeight="1">
      <c r="A63" s="103"/>
      <c r="B63" s="127">
        <v>9</v>
      </c>
      <c r="C63" s="30" t="s">
        <v>188</v>
      </c>
      <c r="D63" s="105">
        <v>55782</v>
      </c>
    </row>
    <row r="64" spans="1:4" ht="12" customHeight="1">
      <c r="A64" s="103"/>
      <c r="B64" s="127">
        <v>10</v>
      </c>
      <c r="C64" s="30" t="s">
        <v>37</v>
      </c>
      <c r="D64" s="105"/>
    </row>
    <row r="65" spans="1:4" ht="12" customHeight="1">
      <c r="A65" s="103"/>
      <c r="B65" s="127">
        <v>11</v>
      </c>
      <c r="C65" s="47" t="s">
        <v>336</v>
      </c>
      <c r="D65" s="105"/>
    </row>
    <row r="66" spans="1:4" ht="12" customHeight="1" thickBot="1">
      <c r="A66" s="103"/>
      <c r="B66" s="127">
        <v>12</v>
      </c>
      <c r="C66" s="66" t="s">
        <v>341</v>
      </c>
      <c r="D66" s="105">
        <v>2000</v>
      </c>
    </row>
    <row r="67" spans="1:4" s="367" customFormat="1" ht="12" customHeight="1" thickBot="1">
      <c r="A67" s="100">
        <v>11</v>
      </c>
      <c r="B67" s="101"/>
      <c r="C67" s="102" t="s">
        <v>76</v>
      </c>
      <c r="D67" s="565">
        <f>SUM(D68:D73)</f>
        <v>10824</v>
      </c>
    </row>
    <row r="68" spans="1:4" ht="12" customHeight="1">
      <c r="A68" s="103"/>
      <c r="B68" s="104">
        <v>1</v>
      </c>
      <c r="C68" s="35" t="s">
        <v>398</v>
      </c>
      <c r="D68" s="105"/>
    </row>
    <row r="69" spans="1:4" ht="12" customHeight="1">
      <c r="A69" s="103"/>
      <c r="B69" s="104">
        <v>2</v>
      </c>
      <c r="C69" s="30" t="s">
        <v>399</v>
      </c>
      <c r="D69" s="105">
        <v>10824</v>
      </c>
    </row>
    <row r="70" spans="1:4" ht="12" customHeight="1">
      <c r="A70" s="103"/>
      <c r="B70" s="104">
        <v>3</v>
      </c>
      <c r="C70" s="30" t="s">
        <v>318</v>
      </c>
      <c r="D70" s="105"/>
    </row>
    <row r="71" spans="1:4" ht="12" customHeight="1">
      <c r="A71" s="103"/>
      <c r="B71" s="104">
        <v>4</v>
      </c>
      <c r="C71" s="30" t="s">
        <v>347</v>
      </c>
      <c r="D71" s="105"/>
    </row>
    <row r="72" spans="1:4" ht="12" customHeight="1">
      <c r="A72" s="103"/>
      <c r="B72" s="104">
        <v>5</v>
      </c>
      <c r="C72" s="30" t="s">
        <v>187</v>
      </c>
      <c r="D72" s="105"/>
    </row>
    <row r="73" spans="1:4" ht="12" customHeight="1" thickBot="1">
      <c r="A73" s="103"/>
      <c r="B73" s="104">
        <v>6</v>
      </c>
      <c r="C73" s="47" t="s">
        <v>214</v>
      </c>
      <c r="D73" s="105"/>
    </row>
    <row r="74" spans="1:4" s="367" customFormat="1" ht="12" customHeight="1" thickBot="1">
      <c r="A74" s="100">
        <v>12</v>
      </c>
      <c r="B74" s="101"/>
      <c r="C74" s="102" t="s">
        <v>39</v>
      </c>
      <c r="D74" s="565">
        <f>SUM(D75:D76)</f>
        <v>0</v>
      </c>
    </row>
    <row r="75" spans="1:4" ht="12" customHeight="1">
      <c r="A75" s="103"/>
      <c r="B75" s="104">
        <v>1</v>
      </c>
      <c r="C75" s="77" t="s">
        <v>78</v>
      </c>
      <c r="D75" s="105"/>
    </row>
    <row r="76" spans="1:4" ht="12" customHeight="1" thickBot="1">
      <c r="A76" s="111"/>
      <c r="B76" s="112">
        <v>2</v>
      </c>
      <c r="C76" s="78" t="s">
        <v>79</v>
      </c>
      <c r="D76" s="571"/>
    </row>
    <row r="77" spans="1:4" ht="12" customHeight="1" thickBot="1">
      <c r="A77" s="100">
        <v>13</v>
      </c>
      <c r="B77" s="101"/>
      <c r="C77" s="102" t="s">
        <v>203</v>
      </c>
      <c r="D77" s="562">
        <v>700</v>
      </c>
    </row>
    <row r="78" spans="1:4" ht="12" customHeight="1" thickBot="1">
      <c r="A78" s="100">
        <v>14</v>
      </c>
      <c r="B78" s="101"/>
      <c r="C78" s="102" t="s">
        <v>80</v>
      </c>
      <c r="D78" s="562"/>
    </row>
    <row r="79" spans="1:4" s="367" customFormat="1" ht="12" customHeight="1" thickBot="1">
      <c r="A79" s="100">
        <v>15</v>
      </c>
      <c r="B79" s="101"/>
      <c r="C79" s="102" t="s">
        <v>181</v>
      </c>
      <c r="D79" s="565">
        <f>SUM(D80:D81)</f>
        <v>1196</v>
      </c>
    </row>
    <row r="80" spans="1:4" ht="12" customHeight="1">
      <c r="A80" s="103"/>
      <c r="B80" s="104">
        <v>1</v>
      </c>
      <c r="C80" s="77" t="s">
        <v>182</v>
      </c>
      <c r="D80" s="105">
        <v>1196</v>
      </c>
    </row>
    <row r="81" spans="1:4" ht="12" customHeight="1" thickBot="1">
      <c r="A81" s="111"/>
      <c r="B81" s="112">
        <v>2</v>
      </c>
      <c r="C81" s="78" t="s">
        <v>175</v>
      </c>
      <c r="D81" s="571"/>
    </row>
    <row r="82" spans="1:4" ht="12" customHeight="1" thickBot="1">
      <c r="A82" s="173">
        <v>16</v>
      </c>
      <c r="B82" s="122"/>
      <c r="C82" s="102" t="s">
        <v>226</v>
      </c>
      <c r="D82" s="562"/>
    </row>
    <row r="83" spans="1:4" ht="15" customHeight="1" thickBot="1">
      <c r="A83" s="128"/>
      <c r="B83" s="129"/>
      <c r="C83" s="194" t="s">
        <v>81</v>
      </c>
      <c r="D83" s="567">
        <f>D52+D67+D74+D77+D78+D79+D82</f>
        <v>211111</v>
      </c>
    </row>
    <row r="84" ht="13.5" thickBot="1"/>
    <row r="85" spans="1:4" ht="15" customHeight="1" thickBot="1">
      <c r="A85" s="130" t="s">
        <v>82</v>
      </c>
      <c r="B85" s="131"/>
      <c r="C85" s="132"/>
      <c r="D85" s="559">
        <v>65</v>
      </c>
    </row>
    <row r="86" spans="1:4" ht="14.25" customHeight="1">
      <c r="A86" s="795" t="s">
        <v>405</v>
      </c>
      <c r="B86" s="795"/>
      <c r="C86" s="795"/>
      <c r="D86" s="795"/>
    </row>
  </sheetData>
  <sheetProtection sheet="1" objects="1" scenarios="1" formatCells="0"/>
  <mergeCells count="3">
    <mergeCell ref="C5:C6"/>
    <mergeCell ref="D5:D6"/>
    <mergeCell ref="A86:D8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5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D50"/>
  <sheetViews>
    <sheetView zoomScale="120" zoomScaleNormal="120" workbookViewId="0" topLeftCell="A1">
      <selection activeCell="D49" sqref="D49"/>
    </sheetView>
  </sheetViews>
  <sheetFormatPr defaultColWidth="9.00390625" defaultRowHeight="12.75"/>
  <cols>
    <col min="1" max="1" width="11.625" style="3" customWidth="1"/>
    <col min="2" max="2" width="11.625" style="1" customWidth="1"/>
    <col min="3" max="3" width="49.875" style="1" customWidth="1"/>
    <col min="4" max="4" width="18.625" style="554" customWidth="1"/>
    <col min="5" max="16384" width="9.375" style="1" customWidth="1"/>
  </cols>
  <sheetData>
    <row r="1" spans="1:4" s="5" customFormat="1" ht="21" customHeight="1" thickBot="1">
      <c r="A1" s="11"/>
      <c r="B1" s="12"/>
      <c r="C1" s="137"/>
      <c r="D1" s="83" t="s">
        <v>452</v>
      </c>
    </row>
    <row r="2" spans="1:4" s="6" customFormat="1" ht="15.75">
      <c r="A2" s="91" t="s">
        <v>47</v>
      </c>
      <c r="B2" s="92"/>
      <c r="C2" s="93" t="s">
        <v>48</v>
      </c>
      <c r="D2" s="560" t="s">
        <v>49</v>
      </c>
    </row>
    <row r="3" spans="1:4" s="6" customFormat="1" ht="16.5" thickBot="1">
      <c r="A3" s="94" t="s">
        <v>50</v>
      </c>
      <c r="B3" s="95"/>
      <c r="C3" s="489" t="s">
        <v>83</v>
      </c>
      <c r="D3" s="561" t="s">
        <v>49</v>
      </c>
    </row>
    <row r="4" spans="1:4" s="7" customFormat="1" ht="21" customHeight="1" thickBot="1">
      <c r="A4" s="97"/>
      <c r="B4" s="97"/>
      <c r="C4" s="97"/>
      <c r="D4" s="15" t="s">
        <v>53</v>
      </c>
    </row>
    <row r="5" spans="1:4" ht="36">
      <c r="A5" s="87" t="s">
        <v>54</v>
      </c>
      <c r="B5" s="88" t="s">
        <v>388</v>
      </c>
      <c r="C5" s="791" t="s">
        <v>55</v>
      </c>
      <c r="D5" s="793" t="s">
        <v>56</v>
      </c>
    </row>
    <row r="6" spans="1:4" ht="13.5" thickBot="1">
      <c r="A6" s="138" t="s">
        <v>57</v>
      </c>
      <c r="B6" s="139"/>
      <c r="C6" s="792"/>
      <c r="D6" s="794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556">
        <v>4</v>
      </c>
    </row>
    <row r="8" spans="1:4" s="9" customFormat="1" ht="15.75" customHeight="1" thickBot="1">
      <c r="A8" s="140"/>
      <c r="B8" s="141"/>
      <c r="C8" s="126" t="s">
        <v>58</v>
      </c>
      <c r="D8" s="142"/>
    </row>
    <row r="9" spans="1:4" s="8" customFormat="1" ht="12" customHeight="1" thickBot="1">
      <c r="A9" s="100">
        <v>1</v>
      </c>
      <c r="B9" s="101"/>
      <c r="C9" s="102" t="s">
        <v>59</v>
      </c>
      <c r="D9" s="368">
        <f>SUM(D10:D13)</f>
        <v>60</v>
      </c>
    </row>
    <row r="10" spans="1:4" ht="12" customHeight="1">
      <c r="A10" s="103"/>
      <c r="B10" s="104">
        <v>1</v>
      </c>
      <c r="C10" s="77" t="s">
        <v>440</v>
      </c>
      <c r="D10" s="231"/>
    </row>
    <row r="11" spans="1:4" ht="12" customHeight="1">
      <c r="A11" s="103"/>
      <c r="B11" s="104">
        <v>2</v>
      </c>
      <c r="C11" s="77" t="s">
        <v>327</v>
      </c>
      <c r="D11" s="231">
        <v>60</v>
      </c>
    </row>
    <row r="12" spans="1:4" ht="12" customHeight="1">
      <c r="A12" s="103"/>
      <c r="B12" s="104">
        <v>3</v>
      </c>
      <c r="C12" s="77" t="s">
        <v>328</v>
      </c>
      <c r="D12" s="231"/>
    </row>
    <row r="13" spans="1:4" ht="12" customHeight="1" thickBot="1">
      <c r="A13" s="103"/>
      <c r="B13" s="104">
        <v>4</v>
      </c>
      <c r="C13" s="77" t="s">
        <v>329</v>
      </c>
      <c r="D13" s="231"/>
    </row>
    <row r="14" spans="1:4" ht="12" customHeight="1" thickBot="1">
      <c r="A14" s="100">
        <v>4</v>
      </c>
      <c r="B14" s="122"/>
      <c r="C14" s="102" t="s">
        <v>64</v>
      </c>
      <c r="D14" s="232"/>
    </row>
    <row r="15" spans="1:4" s="8" customFormat="1" ht="12" customHeight="1" thickBot="1">
      <c r="A15" s="100">
        <v>5</v>
      </c>
      <c r="B15" s="101"/>
      <c r="C15" s="102" t="s">
        <v>363</v>
      </c>
      <c r="D15" s="369">
        <f>SUM(D16:D20)</f>
        <v>7781</v>
      </c>
    </row>
    <row r="16" spans="1:4" s="2" customFormat="1" ht="12" customHeight="1">
      <c r="A16" s="113"/>
      <c r="B16" s="114">
        <v>1</v>
      </c>
      <c r="C16" s="115" t="s">
        <v>364</v>
      </c>
      <c r="D16" s="233">
        <v>0</v>
      </c>
    </row>
    <row r="17" spans="1:4" s="2" customFormat="1" ht="12" customHeight="1">
      <c r="A17" s="103"/>
      <c r="B17" s="104">
        <v>2</v>
      </c>
      <c r="C17" s="115" t="s">
        <v>365</v>
      </c>
      <c r="D17" s="231">
        <v>7781</v>
      </c>
    </row>
    <row r="18" spans="1:4" s="2" customFormat="1" ht="12" customHeight="1">
      <c r="A18" s="103"/>
      <c r="B18" s="104">
        <v>3</v>
      </c>
      <c r="C18" s="77" t="s">
        <v>441</v>
      </c>
      <c r="D18" s="231"/>
    </row>
    <row r="19" spans="1:4" s="2" customFormat="1" ht="12" customHeight="1">
      <c r="A19" s="103"/>
      <c r="B19" s="104">
        <v>4</v>
      </c>
      <c r="C19" s="116" t="s">
        <v>366</v>
      </c>
      <c r="D19" s="231"/>
    </row>
    <row r="20" spans="1:4" s="2" customFormat="1" ht="12" customHeight="1" thickBot="1">
      <c r="A20" s="111"/>
      <c r="B20" s="112">
        <v>5</v>
      </c>
      <c r="C20" s="78" t="s">
        <v>367</v>
      </c>
      <c r="D20" s="234"/>
    </row>
    <row r="21" spans="1:4" ht="12" customHeight="1" thickBot="1">
      <c r="A21" s="100">
        <v>8</v>
      </c>
      <c r="B21" s="143"/>
      <c r="C21" s="102" t="s">
        <v>72</v>
      </c>
      <c r="D21" s="368">
        <f>D22+D23</f>
        <v>0</v>
      </c>
    </row>
    <row r="22" spans="1:4" ht="12" customHeight="1">
      <c r="A22" s="133"/>
      <c r="B22" s="110">
        <v>1</v>
      </c>
      <c r="C22" s="79" t="s">
        <v>180</v>
      </c>
      <c r="D22" s="235"/>
    </row>
    <row r="23" spans="1:4" ht="12" customHeight="1" thickBot="1">
      <c r="A23" s="135"/>
      <c r="B23" s="136">
        <v>2</v>
      </c>
      <c r="C23" s="80" t="s">
        <v>183</v>
      </c>
      <c r="D23" s="236"/>
    </row>
    <row r="24" spans="1:4" ht="12" customHeight="1" thickBot="1">
      <c r="A24" s="144">
        <v>9</v>
      </c>
      <c r="B24" s="145"/>
      <c r="C24" s="146" t="s">
        <v>85</v>
      </c>
      <c r="D24" s="237">
        <v>54461</v>
      </c>
    </row>
    <row r="25" spans="1:4" s="2" customFormat="1" ht="15" customHeight="1" thickBot="1">
      <c r="A25" s="121"/>
      <c r="B25" s="122"/>
      <c r="C25" s="193" t="s">
        <v>32</v>
      </c>
      <c r="D25" s="370">
        <f>D9+D14+D15+D21+D24</f>
        <v>62302</v>
      </c>
    </row>
    <row r="26" spans="1:4" s="2" customFormat="1" ht="12.75" customHeight="1" thickBot="1">
      <c r="A26" s="147"/>
      <c r="B26" s="148"/>
      <c r="C26" s="149"/>
      <c r="D26" s="238"/>
    </row>
    <row r="27" spans="1:4" s="9" customFormat="1" ht="15" customHeight="1" thickBot="1">
      <c r="A27" s="140"/>
      <c r="B27" s="141"/>
      <c r="C27" s="126" t="s">
        <v>73</v>
      </c>
      <c r="D27" s="239"/>
    </row>
    <row r="28" spans="1:4" s="8" customFormat="1" ht="12" customHeight="1" thickBot="1">
      <c r="A28" s="100">
        <v>10</v>
      </c>
      <c r="B28" s="101"/>
      <c r="C28" s="102" t="s">
        <v>74</v>
      </c>
      <c r="D28" s="369">
        <f>D29+SUM(D31:D38)+SUM(D40:D41)</f>
        <v>49582</v>
      </c>
    </row>
    <row r="29" spans="1:4" ht="12" customHeight="1">
      <c r="A29" s="103"/>
      <c r="B29" s="104">
        <v>1</v>
      </c>
      <c r="C29" s="42" t="s">
        <v>35</v>
      </c>
      <c r="D29" s="231">
        <v>23418</v>
      </c>
    </row>
    <row r="30" spans="1:4" ht="12" customHeight="1">
      <c r="A30" s="103"/>
      <c r="B30" s="104"/>
      <c r="C30" s="216" t="s">
        <v>389</v>
      </c>
      <c r="D30" s="557"/>
    </row>
    <row r="31" spans="1:4" ht="12" customHeight="1">
      <c r="A31" s="103"/>
      <c r="B31" s="104">
        <v>2</v>
      </c>
      <c r="C31" s="30" t="s">
        <v>36</v>
      </c>
      <c r="D31" s="231">
        <v>6798</v>
      </c>
    </row>
    <row r="32" spans="1:4" ht="12" customHeight="1">
      <c r="A32" s="111"/>
      <c r="B32" s="112">
        <v>3</v>
      </c>
      <c r="C32" s="30" t="s">
        <v>397</v>
      </c>
      <c r="D32" s="234">
        <v>11480</v>
      </c>
    </row>
    <row r="33" spans="1:4" ht="12" customHeight="1">
      <c r="A33" s="111"/>
      <c r="B33" s="112">
        <v>4</v>
      </c>
      <c r="C33" s="46" t="s">
        <v>197</v>
      </c>
      <c r="D33" s="234">
        <v>2220</v>
      </c>
    </row>
    <row r="34" spans="1:4" ht="12" customHeight="1">
      <c r="A34" s="111"/>
      <c r="B34" s="112">
        <v>5</v>
      </c>
      <c r="C34" s="65" t="s">
        <v>372</v>
      </c>
      <c r="D34" s="234"/>
    </row>
    <row r="35" spans="1:4" ht="12" customHeight="1">
      <c r="A35" s="111"/>
      <c r="B35" s="112">
        <v>6</v>
      </c>
      <c r="C35" s="30" t="s">
        <v>307</v>
      </c>
      <c r="D35" s="234"/>
    </row>
    <row r="36" spans="1:4" ht="12" customHeight="1">
      <c r="A36" s="111"/>
      <c r="B36" s="112">
        <v>7</v>
      </c>
      <c r="C36" s="76" t="s">
        <v>348</v>
      </c>
      <c r="D36" s="234">
        <v>3666</v>
      </c>
    </row>
    <row r="37" spans="1:4" s="8" customFormat="1" ht="12" customHeight="1">
      <c r="A37" s="103"/>
      <c r="B37" s="104">
        <v>8</v>
      </c>
      <c r="C37" s="30" t="s">
        <v>188</v>
      </c>
      <c r="D37" s="231"/>
    </row>
    <row r="38" spans="1:4" s="8" customFormat="1" ht="12" customHeight="1">
      <c r="A38" s="113"/>
      <c r="B38" s="114">
        <v>9</v>
      </c>
      <c r="C38" s="30" t="s">
        <v>37</v>
      </c>
      <c r="D38" s="233"/>
    </row>
    <row r="39" spans="1:4" s="8" customFormat="1" ht="12" customHeight="1">
      <c r="A39" s="113"/>
      <c r="B39" s="114"/>
      <c r="C39" s="220" t="s">
        <v>467</v>
      </c>
      <c r="D39" s="553"/>
    </row>
    <row r="40" spans="1:4" ht="12" customHeight="1">
      <c r="A40" s="113"/>
      <c r="B40" s="114">
        <v>10</v>
      </c>
      <c r="C40" s="47" t="s">
        <v>336</v>
      </c>
      <c r="D40" s="233"/>
    </row>
    <row r="41" spans="1:4" ht="12" customHeight="1" thickBot="1">
      <c r="A41" s="103"/>
      <c r="B41" s="104">
        <v>11</v>
      </c>
      <c r="C41" s="66" t="s">
        <v>341</v>
      </c>
      <c r="D41" s="231">
        <v>2000</v>
      </c>
    </row>
    <row r="42" spans="1:4" s="8" customFormat="1" ht="12" customHeight="1" thickBot="1">
      <c r="A42" s="100">
        <v>11</v>
      </c>
      <c r="B42" s="101"/>
      <c r="C42" s="102" t="s">
        <v>76</v>
      </c>
      <c r="D42" s="369">
        <f>SUM(D43:D46)</f>
        <v>12720</v>
      </c>
    </row>
    <row r="43" spans="1:4" ht="12" customHeight="1">
      <c r="A43" s="103"/>
      <c r="B43" s="104">
        <v>1</v>
      </c>
      <c r="C43" s="77" t="s">
        <v>398</v>
      </c>
      <c r="D43" s="231"/>
    </row>
    <row r="44" spans="1:4" ht="12" customHeight="1">
      <c r="A44" s="103"/>
      <c r="B44" s="104">
        <v>2</v>
      </c>
      <c r="C44" s="77" t="s">
        <v>399</v>
      </c>
      <c r="D44" s="231">
        <v>10824</v>
      </c>
    </row>
    <row r="45" spans="1:4" ht="12" customHeight="1">
      <c r="A45" s="103"/>
      <c r="B45" s="104">
        <v>3</v>
      </c>
      <c r="C45" s="77" t="s">
        <v>373</v>
      </c>
      <c r="D45" s="231"/>
    </row>
    <row r="46" spans="1:4" ht="12" customHeight="1" thickBot="1">
      <c r="A46" s="103"/>
      <c r="B46" s="104">
        <v>4</v>
      </c>
      <c r="C46" s="77" t="s">
        <v>77</v>
      </c>
      <c r="D46" s="231">
        <v>1896</v>
      </c>
    </row>
    <row r="47" spans="1:4" ht="15" customHeight="1" thickBot="1">
      <c r="A47" s="121"/>
      <c r="B47" s="122"/>
      <c r="C47" s="193" t="s">
        <v>81</v>
      </c>
      <c r="D47" s="370">
        <f>D28+D42</f>
        <v>62302</v>
      </c>
    </row>
    <row r="48" ht="9.75" customHeight="1" thickBot="1"/>
    <row r="49" spans="1:4" ht="15" customHeight="1" thickBot="1">
      <c r="A49" s="150" t="s">
        <v>82</v>
      </c>
      <c r="B49" s="23"/>
      <c r="C49" s="151"/>
      <c r="D49" s="458">
        <v>7</v>
      </c>
    </row>
    <row r="50" spans="1:4" ht="14.25" customHeight="1">
      <c r="A50" s="796" t="s">
        <v>405</v>
      </c>
      <c r="B50" s="796"/>
      <c r="C50" s="796"/>
      <c r="D50" s="796"/>
    </row>
  </sheetData>
  <sheetProtection/>
  <mergeCells count="3">
    <mergeCell ref="C5:C6"/>
    <mergeCell ref="D5:D6"/>
    <mergeCell ref="A50:D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9">
      <selection activeCell="D26" sqref="D26"/>
    </sheetView>
  </sheetViews>
  <sheetFormatPr defaultColWidth="9.00390625" defaultRowHeight="12.75"/>
  <cols>
    <col min="1" max="1" width="11.875" style="3" customWidth="1"/>
    <col min="2" max="2" width="11.50390625" style="1" customWidth="1"/>
    <col min="3" max="3" width="51.37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1"/>
      <c r="B1" s="12"/>
      <c r="C1" s="12"/>
      <c r="D1" s="83" t="s">
        <v>453</v>
      </c>
    </row>
    <row r="2" spans="1:4" s="6" customFormat="1" ht="15.75">
      <c r="A2" s="16" t="s">
        <v>47</v>
      </c>
      <c r="B2" s="17"/>
      <c r="C2" s="18" t="s">
        <v>48</v>
      </c>
      <c r="D2" s="19" t="s">
        <v>49</v>
      </c>
    </row>
    <row r="3" spans="1:4" s="6" customFormat="1" ht="16.5" thickBot="1">
      <c r="A3" s="20" t="s">
        <v>50</v>
      </c>
      <c r="B3" s="21"/>
      <c r="C3" s="490" t="s">
        <v>86</v>
      </c>
      <c r="D3" s="22" t="s">
        <v>87</v>
      </c>
    </row>
    <row r="4" spans="1:4" s="7" customFormat="1" ht="21" customHeight="1" thickBot="1">
      <c r="A4" s="97"/>
      <c r="B4" s="97"/>
      <c r="C4" s="97"/>
      <c r="D4" s="15" t="s">
        <v>53</v>
      </c>
    </row>
    <row r="5" spans="1:4" ht="36">
      <c r="A5" s="87" t="s">
        <v>54</v>
      </c>
      <c r="B5" s="88" t="s">
        <v>388</v>
      </c>
      <c r="C5" s="791" t="s">
        <v>55</v>
      </c>
      <c r="D5" s="793" t="s">
        <v>56</v>
      </c>
    </row>
    <row r="6" spans="1:4" ht="13.5" thickBot="1">
      <c r="A6" s="138" t="s">
        <v>57</v>
      </c>
      <c r="B6" s="139"/>
      <c r="C6" s="792"/>
      <c r="D6" s="794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197">
        <v>4</v>
      </c>
    </row>
    <row r="8" spans="1:4" s="9" customFormat="1" ht="15.75" customHeight="1" thickBot="1">
      <c r="A8" s="140"/>
      <c r="B8" s="141"/>
      <c r="C8" s="126" t="s">
        <v>58</v>
      </c>
      <c r="D8" s="142"/>
    </row>
    <row r="9" spans="1:4" s="8" customFormat="1" ht="12" customHeight="1" thickBot="1">
      <c r="A9" s="100">
        <v>1</v>
      </c>
      <c r="B9" s="101"/>
      <c r="C9" s="102" t="s">
        <v>59</v>
      </c>
      <c r="D9" s="368">
        <f>SUM(D10:D13)</f>
        <v>0</v>
      </c>
    </row>
    <row r="10" spans="1:4" ht="12" customHeight="1">
      <c r="A10" s="103"/>
      <c r="B10" s="104">
        <v>1</v>
      </c>
      <c r="C10" s="77" t="s">
        <v>440</v>
      </c>
      <c r="D10" s="231"/>
    </row>
    <row r="11" spans="1:4" ht="12" customHeight="1">
      <c r="A11" s="103"/>
      <c r="B11" s="104">
        <v>2</v>
      </c>
      <c r="C11" s="77" t="s">
        <v>327</v>
      </c>
      <c r="D11" s="231"/>
    </row>
    <row r="12" spans="1:4" ht="12" customHeight="1">
      <c r="A12" s="103"/>
      <c r="B12" s="104">
        <v>3</v>
      </c>
      <c r="C12" s="77" t="s">
        <v>328</v>
      </c>
      <c r="D12" s="231"/>
    </row>
    <row r="13" spans="1:4" ht="12" customHeight="1" thickBot="1">
      <c r="A13" s="103"/>
      <c r="B13" s="104">
        <v>4</v>
      </c>
      <c r="C13" s="77" t="s">
        <v>329</v>
      </c>
      <c r="D13" s="231"/>
    </row>
    <row r="14" spans="1:4" ht="12" customHeight="1" thickBot="1">
      <c r="A14" s="100">
        <v>4</v>
      </c>
      <c r="B14" s="122"/>
      <c r="C14" s="102" t="s">
        <v>64</v>
      </c>
      <c r="D14" s="232"/>
    </row>
    <row r="15" spans="1:4" s="8" customFormat="1" ht="12" customHeight="1" thickBot="1">
      <c r="A15" s="100">
        <v>5</v>
      </c>
      <c r="B15" s="101"/>
      <c r="C15" s="102" t="s">
        <v>363</v>
      </c>
      <c r="D15" s="369">
        <f>SUM(D16:D20)</f>
        <v>0</v>
      </c>
    </row>
    <row r="16" spans="1:4" s="2" customFormat="1" ht="12" customHeight="1">
      <c r="A16" s="113"/>
      <c r="B16" s="114">
        <v>1</v>
      </c>
      <c r="C16" s="115" t="s">
        <v>364</v>
      </c>
      <c r="D16" s="233">
        <v>0</v>
      </c>
    </row>
    <row r="17" spans="1:4" s="2" customFormat="1" ht="12" customHeight="1">
      <c r="A17" s="103"/>
      <c r="B17" s="104">
        <v>2</v>
      </c>
      <c r="C17" s="115" t="s">
        <v>365</v>
      </c>
      <c r="D17" s="231"/>
    </row>
    <row r="18" spans="1:4" s="2" customFormat="1" ht="12" customHeight="1">
      <c r="A18" s="103"/>
      <c r="B18" s="104">
        <v>3</v>
      </c>
      <c r="C18" s="77" t="s">
        <v>441</v>
      </c>
      <c r="D18" s="231"/>
    </row>
    <row r="19" spans="1:4" s="2" customFormat="1" ht="12" customHeight="1">
      <c r="A19" s="103"/>
      <c r="B19" s="104">
        <v>4</v>
      </c>
      <c r="C19" s="116" t="s">
        <v>366</v>
      </c>
      <c r="D19" s="231"/>
    </row>
    <row r="20" spans="1:4" s="2" customFormat="1" ht="12" customHeight="1" thickBot="1">
      <c r="A20" s="111"/>
      <c r="B20" s="112">
        <v>5</v>
      </c>
      <c r="C20" s="78" t="s">
        <v>367</v>
      </c>
      <c r="D20" s="234"/>
    </row>
    <row r="21" spans="1:4" ht="12" customHeight="1" thickBot="1">
      <c r="A21" s="100">
        <v>8</v>
      </c>
      <c r="B21" s="143"/>
      <c r="C21" s="102" t="s">
        <v>72</v>
      </c>
      <c r="D21" s="368">
        <f>D22+D23</f>
        <v>0</v>
      </c>
    </row>
    <row r="22" spans="1:4" ht="12" customHeight="1">
      <c r="A22" s="133"/>
      <c r="B22" s="110">
        <v>1</v>
      </c>
      <c r="C22" s="79" t="s">
        <v>180</v>
      </c>
      <c r="D22" s="235"/>
    </row>
    <row r="23" spans="1:4" ht="12" customHeight="1" thickBot="1">
      <c r="A23" s="135"/>
      <c r="B23" s="136">
        <v>2</v>
      </c>
      <c r="C23" s="80" t="s">
        <v>183</v>
      </c>
      <c r="D23" s="236"/>
    </row>
    <row r="24" spans="1:4" ht="12" customHeight="1" thickBot="1">
      <c r="A24" s="144">
        <v>9</v>
      </c>
      <c r="B24" s="145"/>
      <c r="C24" s="146" t="s">
        <v>85</v>
      </c>
      <c r="D24" s="237">
        <v>56349</v>
      </c>
    </row>
    <row r="25" spans="1:4" s="2" customFormat="1" ht="15" customHeight="1" thickBot="1">
      <c r="A25" s="121"/>
      <c r="B25" s="122"/>
      <c r="C25" s="193" t="s">
        <v>32</v>
      </c>
      <c r="D25" s="370">
        <f>D9+D14+D15+D21+D24</f>
        <v>56349</v>
      </c>
    </row>
    <row r="26" spans="1:4" s="2" customFormat="1" ht="12.75" customHeight="1" thickBot="1">
      <c r="A26" s="147"/>
      <c r="B26" s="148"/>
      <c r="C26" s="149"/>
      <c r="D26" s="238"/>
    </row>
    <row r="27" spans="1:4" s="9" customFormat="1" ht="15" customHeight="1" thickBot="1">
      <c r="A27" s="140"/>
      <c r="B27" s="141"/>
      <c r="C27" s="126" t="s">
        <v>73</v>
      </c>
      <c r="D27" s="239"/>
    </row>
    <row r="28" spans="1:4" s="8" customFormat="1" ht="12" customHeight="1" thickBot="1">
      <c r="A28" s="100">
        <v>10</v>
      </c>
      <c r="B28" s="101"/>
      <c r="C28" s="102" t="s">
        <v>74</v>
      </c>
      <c r="D28" s="369">
        <f>D29+SUM(D31:D38)+SUM(D40:D41)</f>
        <v>56349</v>
      </c>
    </row>
    <row r="29" spans="1:4" ht="12" customHeight="1">
      <c r="A29" s="103"/>
      <c r="B29" s="104">
        <v>1</v>
      </c>
      <c r="C29" s="42" t="s">
        <v>35</v>
      </c>
      <c r="D29" s="231"/>
    </row>
    <row r="30" spans="1:4" ht="12" customHeight="1">
      <c r="A30" s="103"/>
      <c r="B30" s="104"/>
      <c r="C30" s="216" t="s">
        <v>389</v>
      </c>
      <c r="D30" s="240"/>
    </row>
    <row r="31" spans="1:4" ht="12" customHeight="1">
      <c r="A31" s="103"/>
      <c r="B31" s="104">
        <v>2</v>
      </c>
      <c r="C31" s="30" t="s">
        <v>36</v>
      </c>
      <c r="D31" s="231">
        <v>567</v>
      </c>
    </row>
    <row r="32" spans="1:4" ht="12" customHeight="1">
      <c r="A32" s="111"/>
      <c r="B32" s="112">
        <v>3</v>
      </c>
      <c r="C32" s="30" t="s">
        <v>397</v>
      </c>
      <c r="D32" s="234"/>
    </row>
    <row r="33" spans="1:4" ht="12" customHeight="1">
      <c r="A33" s="111"/>
      <c r="B33" s="112">
        <v>4</v>
      </c>
      <c r="C33" s="46" t="s">
        <v>197</v>
      </c>
      <c r="D33" s="234"/>
    </row>
    <row r="34" spans="1:4" ht="12" customHeight="1">
      <c r="A34" s="111"/>
      <c r="B34" s="112">
        <v>5</v>
      </c>
      <c r="C34" s="65" t="s">
        <v>372</v>
      </c>
      <c r="D34" s="234"/>
    </row>
    <row r="35" spans="1:4" ht="12" customHeight="1">
      <c r="A35" s="111"/>
      <c r="B35" s="112">
        <v>6</v>
      </c>
      <c r="C35" s="30" t="s">
        <v>307</v>
      </c>
      <c r="D35" s="234"/>
    </row>
    <row r="36" spans="1:4" ht="12" customHeight="1">
      <c r="A36" s="111"/>
      <c r="B36" s="112">
        <v>7</v>
      </c>
      <c r="C36" s="76" t="s">
        <v>348</v>
      </c>
      <c r="D36" s="234"/>
    </row>
    <row r="37" spans="1:4" s="8" customFormat="1" ht="12" customHeight="1">
      <c r="A37" s="103"/>
      <c r="B37" s="104">
        <v>8</v>
      </c>
      <c r="C37" s="30" t="s">
        <v>188</v>
      </c>
      <c r="D37" s="231">
        <v>55782</v>
      </c>
    </row>
    <row r="38" spans="1:4" s="8" customFormat="1" ht="12" customHeight="1">
      <c r="A38" s="113"/>
      <c r="B38" s="114">
        <v>9</v>
      </c>
      <c r="C38" s="30" t="s">
        <v>37</v>
      </c>
      <c r="D38" s="233"/>
    </row>
    <row r="39" spans="1:4" s="8" customFormat="1" ht="12" customHeight="1">
      <c r="A39" s="113"/>
      <c r="B39" s="114"/>
      <c r="C39" s="220" t="s">
        <v>467</v>
      </c>
      <c r="D39" s="241"/>
    </row>
    <row r="40" spans="1:4" ht="12" customHeight="1">
      <c r="A40" s="113"/>
      <c r="B40" s="114">
        <v>10</v>
      </c>
      <c r="C40" s="47" t="s">
        <v>336</v>
      </c>
      <c r="D40" s="233"/>
    </row>
    <row r="41" spans="1:4" ht="12" customHeight="1" thickBot="1">
      <c r="A41" s="103"/>
      <c r="B41" s="104">
        <v>11</v>
      </c>
      <c r="C41" s="66" t="s">
        <v>341</v>
      </c>
      <c r="D41" s="231"/>
    </row>
    <row r="42" spans="1:4" s="8" customFormat="1" ht="12" customHeight="1" thickBot="1">
      <c r="A42" s="100">
        <v>11</v>
      </c>
      <c r="B42" s="101"/>
      <c r="C42" s="102" t="s">
        <v>76</v>
      </c>
      <c r="D42" s="369">
        <f>SUM(D43:D46)</f>
        <v>0</v>
      </c>
    </row>
    <row r="43" spans="1:4" ht="12" customHeight="1">
      <c r="A43" s="103"/>
      <c r="B43" s="104">
        <v>1</v>
      </c>
      <c r="C43" s="77" t="s">
        <v>398</v>
      </c>
      <c r="D43" s="231"/>
    </row>
    <row r="44" spans="1:4" ht="12" customHeight="1">
      <c r="A44" s="103"/>
      <c r="B44" s="104">
        <v>2</v>
      </c>
      <c r="C44" s="77" t="s">
        <v>399</v>
      </c>
      <c r="D44" s="231"/>
    </row>
    <row r="45" spans="1:4" ht="12" customHeight="1">
      <c r="A45" s="103"/>
      <c r="B45" s="104">
        <v>3</v>
      </c>
      <c r="C45" s="77" t="s">
        <v>373</v>
      </c>
      <c r="D45" s="231"/>
    </row>
    <row r="46" spans="1:4" ht="12" customHeight="1" thickBot="1">
      <c r="A46" s="103"/>
      <c r="B46" s="104">
        <v>4</v>
      </c>
      <c r="C46" s="77" t="s">
        <v>77</v>
      </c>
      <c r="D46" s="231"/>
    </row>
    <row r="47" spans="1:4" ht="15" customHeight="1" thickBot="1">
      <c r="A47" s="121"/>
      <c r="B47" s="122"/>
      <c r="C47" s="193" t="s">
        <v>81</v>
      </c>
      <c r="D47" s="370">
        <f>D28+D42</f>
        <v>56349</v>
      </c>
    </row>
    <row r="48" ht="9.75" customHeight="1" thickBot="1"/>
    <row r="49" spans="1:4" ht="15" customHeight="1" thickBot="1">
      <c r="A49" s="150" t="s">
        <v>82</v>
      </c>
      <c r="B49" s="23"/>
      <c r="C49" s="151"/>
      <c r="D49" s="458"/>
    </row>
    <row r="50" spans="1:4" ht="14.25" customHeight="1">
      <c r="A50" s="796" t="s">
        <v>405</v>
      </c>
      <c r="B50" s="796"/>
      <c r="C50" s="796"/>
      <c r="D50" s="796"/>
    </row>
  </sheetData>
  <sheetProtection sheet="1" objects="1" scenarios="1"/>
  <mergeCells count="3">
    <mergeCell ref="C5:C6"/>
    <mergeCell ref="D5:D6"/>
    <mergeCell ref="A50:D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22">
      <selection activeCell="D25" sqref="D25"/>
    </sheetView>
  </sheetViews>
  <sheetFormatPr defaultColWidth="9.00390625" defaultRowHeight="12.75"/>
  <cols>
    <col min="1" max="1" width="11.625" style="3" customWidth="1"/>
    <col min="2" max="2" width="12.375" style="1" customWidth="1"/>
    <col min="3" max="3" width="49.125" style="1" customWidth="1"/>
    <col min="4" max="4" width="18.625" style="554" customWidth="1"/>
    <col min="5" max="16384" width="9.375" style="1" customWidth="1"/>
  </cols>
  <sheetData>
    <row r="1" spans="1:4" s="5" customFormat="1" ht="21" customHeight="1" thickBot="1">
      <c r="A1" s="11"/>
      <c r="B1" s="12"/>
      <c r="C1" s="12"/>
      <c r="D1" s="83" t="s">
        <v>454</v>
      </c>
    </row>
    <row r="2" spans="1:4" s="6" customFormat="1" ht="15.75">
      <c r="A2" s="16" t="s">
        <v>47</v>
      </c>
      <c r="B2" s="17"/>
      <c r="C2" s="18" t="s">
        <v>48</v>
      </c>
      <c r="D2" s="19" t="s">
        <v>49</v>
      </c>
    </row>
    <row r="3" spans="1:4" s="6" customFormat="1" ht="16.5" thickBot="1">
      <c r="A3" s="20" t="s">
        <v>50</v>
      </c>
      <c r="B3" s="21"/>
      <c r="C3" s="490" t="s">
        <v>215</v>
      </c>
      <c r="D3" s="22" t="s">
        <v>88</v>
      </c>
    </row>
    <row r="4" spans="1:4" s="7" customFormat="1" ht="21" customHeight="1" thickBot="1">
      <c r="A4" s="97"/>
      <c r="B4" s="97"/>
      <c r="C4" s="97"/>
      <c r="D4" s="15" t="s">
        <v>53</v>
      </c>
    </row>
    <row r="5" spans="1:4" ht="36">
      <c r="A5" s="87" t="s">
        <v>54</v>
      </c>
      <c r="B5" s="88" t="s">
        <v>388</v>
      </c>
      <c r="C5" s="791" t="s">
        <v>55</v>
      </c>
      <c r="D5" s="793" t="s">
        <v>56</v>
      </c>
    </row>
    <row r="6" spans="1:4" ht="13.5" thickBot="1">
      <c r="A6" s="138" t="s">
        <v>57</v>
      </c>
      <c r="B6" s="139"/>
      <c r="C6" s="792"/>
      <c r="D6" s="794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556">
        <v>4</v>
      </c>
    </row>
    <row r="8" spans="1:4" s="9" customFormat="1" ht="15.75" customHeight="1" thickBot="1">
      <c r="A8" s="140"/>
      <c r="B8" s="141"/>
      <c r="C8" s="126" t="s">
        <v>58</v>
      </c>
      <c r="D8" s="142"/>
    </row>
    <row r="9" spans="1:4" s="8" customFormat="1" ht="12" customHeight="1" thickBot="1">
      <c r="A9" s="100">
        <v>1</v>
      </c>
      <c r="B9" s="101"/>
      <c r="C9" s="102" t="s">
        <v>59</v>
      </c>
      <c r="D9" s="368">
        <f>SUM(D10:D13)</f>
        <v>972</v>
      </c>
    </row>
    <row r="10" spans="1:4" ht="12" customHeight="1">
      <c r="A10" s="103"/>
      <c r="B10" s="104">
        <v>1</v>
      </c>
      <c r="C10" s="77" t="s">
        <v>440</v>
      </c>
      <c r="D10" s="231"/>
    </row>
    <row r="11" spans="1:4" ht="12" customHeight="1">
      <c r="A11" s="103"/>
      <c r="B11" s="104">
        <v>2</v>
      </c>
      <c r="C11" s="77" t="s">
        <v>327</v>
      </c>
      <c r="D11" s="231">
        <v>972</v>
      </c>
    </row>
    <row r="12" spans="1:4" ht="12" customHeight="1">
      <c r="A12" s="103"/>
      <c r="B12" s="104">
        <v>3</v>
      </c>
      <c r="C12" s="77" t="s">
        <v>328</v>
      </c>
      <c r="D12" s="231"/>
    </row>
    <row r="13" spans="1:4" ht="12" customHeight="1" thickBot="1">
      <c r="A13" s="103"/>
      <c r="B13" s="104">
        <v>4</v>
      </c>
      <c r="C13" s="77" t="s">
        <v>329</v>
      </c>
      <c r="D13" s="231"/>
    </row>
    <row r="14" spans="1:4" ht="12" customHeight="1" thickBot="1">
      <c r="A14" s="100">
        <v>4</v>
      </c>
      <c r="B14" s="122"/>
      <c r="C14" s="102" t="s">
        <v>64</v>
      </c>
      <c r="D14" s="232"/>
    </row>
    <row r="15" spans="1:4" s="8" customFormat="1" ht="12" customHeight="1" thickBot="1">
      <c r="A15" s="100">
        <v>5</v>
      </c>
      <c r="B15" s="101"/>
      <c r="C15" s="102" t="s">
        <v>363</v>
      </c>
      <c r="D15" s="369">
        <f>SUM(D16:D20)</f>
        <v>0</v>
      </c>
    </row>
    <row r="16" spans="1:4" s="2" customFormat="1" ht="12" customHeight="1">
      <c r="A16" s="113"/>
      <c r="B16" s="114">
        <v>1</v>
      </c>
      <c r="C16" s="115" t="s">
        <v>364</v>
      </c>
      <c r="D16" s="233">
        <v>0</v>
      </c>
    </row>
    <row r="17" spans="1:4" s="2" customFormat="1" ht="12" customHeight="1">
      <c r="A17" s="103"/>
      <c r="B17" s="104">
        <v>2</v>
      </c>
      <c r="C17" s="115" t="s">
        <v>365</v>
      </c>
      <c r="D17" s="231"/>
    </row>
    <row r="18" spans="1:4" s="2" customFormat="1" ht="12" customHeight="1">
      <c r="A18" s="103"/>
      <c r="B18" s="104">
        <v>3</v>
      </c>
      <c r="C18" s="77" t="s">
        <v>441</v>
      </c>
      <c r="D18" s="231"/>
    </row>
    <row r="19" spans="1:4" s="2" customFormat="1" ht="12" customHeight="1">
      <c r="A19" s="103"/>
      <c r="B19" s="104">
        <v>4</v>
      </c>
      <c r="C19" s="116" t="s">
        <v>366</v>
      </c>
      <c r="D19" s="231"/>
    </row>
    <row r="20" spans="1:4" s="2" customFormat="1" ht="12" customHeight="1" thickBot="1">
      <c r="A20" s="111"/>
      <c r="B20" s="112">
        <v>5</v>
      </c>
      <c r="C20" s="78" t="s">
        <v>367</v>
      </c>
      <c r="D20" s="234"/>
    </row>
    <row r="21" spans="1:4" ht="12" customHeight="1" thickBot="1">
      <c r="A21" s="100">
        <v>8</v>
      </c>
      <c r="B21" s="143"/>
      <c r="C21" s="102" t="s">
        <v>72</v>
      </c>
      <c r="D21" s="368">
        <f>D22+D23</f>
        <v>0</v>
      </c>
    </row>
    <row r="22" spans="1:4" ht="12" customHeight="1">
      <c r="A22" s="133"/>
      <c r="B22" s="110">
        <v>1</v>
      </c>
      <c r="C22" s="79" t="s">
        <v>180</v>
      </c>
      <c r="D22" s="235"/>
    </row>
    <row r="23" spans="1:4" ht="12" customHeight="1" thickBot="1">
      <c r="A23" s="135"/>
      <c r="B23" s="136">
        <v>2</v>
      </c>
      <c r="C23" s="80" t="s">
        <v>183</v>
      </c>
      <c r="D23" s="236"/>
    </row>
    <row r="24" spans="1:4" ht="12" customHeight="1" thickBot="1">
      <c r="A24" s="144">
        <v>9</v>
      </c>
      <c r="B24" s="145"/>
      <c r="C24" s="146" t="s">
        <v>85</v>
      </c>
      <c r="D24" s="237">
        <v>43718</v>
      </c>
    </row>
    <row r="25" spans="1:4" s="2" customFormat="1" ht="15" customHeight="1" thickBot="1">
      <c r="A25" s="121"/>
      <c r="B25" s="122"/>
      <c r="C25" s="193" t="s">
        <v>32</v>
      </c>
      <c r="D25" s="370">
        <f>D9+D14+D15+D21+D24</f>
        <v>44690</v>
      </c>
    </row>
    <row r="26" spans="1:4" s="2" customFormat="1" ht="12.75" customHeight="1" thickBot="1">
      <c r="A26" s="147"/>
      <c r="B26" s="148"/>
      <c r="C26" s="149"/>
      <c r="D26" s="238"/>
    </row>
    <row r="27" spans="1:4" s="9" customFormat="1" ht="15" customHeight="1" thickBot="1">
      <c r="A27" s="140"/>
      <c r="B27" s="141"/>
      <c r="C27" s="126" t="s">
        <v>73</v>
      </c>
      <c r="D27" s="239"/>
    </row>
    <row r="28" spans="1:4" s="8" customFormat="1" ht="12" customHeight="1" thickBot="1">
      <c r="A28" s="100">
        <v>10</v>
      </c>
      <c r="B28" s="101"/>
      <c r="C28" s="102" t="s">
        <v>74</v>
      </c>
      <c r="D28" s="369">
        <f>D29+SUM(D31:D38)+SUM(D40:D41)</f>
        <v>44690</v>
      </c>
    </row>
    <row r="29" spans="1:4" ht="12" customHeight="1">
      <c r="A29" s="103"/>
      <c r="B29" s="104">
        <v>1</v>
      </c>
      <c r="C29" s="42" t="s">
        <v>35</v>
      </c>
      <c r="D29" s="231">
        <v>29078</v>
      </c>
    </row>
    <row r="30" spans="1:4" ht="12" customHeight="1">
      <c r="A30" s="103"/>
      <c r="B30" s="104"/>
      <c r="C30" s="216" t="s">
        <v>389</v>
      </c>
      <c r="D30" s="557"/>
    </row>
    <row r="31" spans="1:4" ht="12" customHeight="1">
      <c r="A31" s="103"/>
      <c r="B31" s="104">
        <v>2</v>
      </c>
      <c r="C31" s="30" t="s">
        <v>36</v>
      </c>
      <c r="D31" s="231">
        <v>10069</v>
      </c>
    </row>
    <row r="32" spans="1:4" ht="12" customHeight="1">
      <c r="A32" s="111"/>
      <c r="B32" s="112">
        <v>3</v>
      </c>
      <c r="C32" s="30" t="s">
        <v>397</v>
      </c>
      <c r="D32" s="234">
        <v>5543</v>
      </c>
    </row>
    <row r="33" spans="1:4" ht="12" customHeight="1">
      <c r="A33" s="111"/>
      <c r="B33" s="112">
        <v>4</v>
      </c>
      <c r="C33" s="46" t="s">
        <v>197</v>
      </c>
      <c r="D33" s="234"/>
    </row>
    <row r="34" spans="1:4" ht="12" customHeight="1">
      <c r="A34" s="111"/>
      <c r="B34" s="112">
        <v>5</v>
      </c>
      <c r="C34" s="65" t="s">
        <v>372</v>
      </c>
      <c r="D34" s="234"/>
    </row>
    <row r="35" spans="1:4" ht="12" customHeight="1">
      <c r="A35" s="111"/>
      <c r="B35" s="112">
        <v>6</v>
      </c>
      <c r="C35" s="30" t="s">
        <v>307</v>
      </c>
      <c r="D35" s="234"/>
    </row>
    <row r="36" spans="1:4" ht="12" customHeight="1">
      <c r="A36" s="111"/>
      <c r="B36" s="112">
        <v>7</v>
      </c>
      <c r="C36" s="76" t="s">
        <v>348</v>
      </c>
      <c r="D36" s="234"/>
    </row>
    <row r="37" spans="1:4" s="8" customFormat="1" ht="12" customHeight="1">
      <c r="A37" s="103"/>
      <c r="B37" s="104">
        <v>8</v>
      </c>
      <c r="C37" s="30" t="s">
        <v>188</v>
      </c>
      <c r="D37" s="231"/>
    </row>
    <row r="38" spans="1:4" s="8" customFormat="1" ht="12" customHeight="1">
      <c r="A38" s="113"/>
      <c r="B38" s="114">
        <v>9</v>
      </c>
      <c r="C38" s="30" t="s">
        <v>37</v>
      </c>
      <c r="D38" s="233"/>
    </row>
    <row r="39" spans="1:4" s="8" customFormat="1" ht="12" customHeight="1">
      <c r="A39" s="113"/>
      <c r="B39" s="114"/>
      <c r="C39" s="220" t="s">
        <v>467</v>
      </c>
      <c r="D39" s="553"/>
    </row>
    <row r="40" spans="1:4" ht="12" customHeight="1">
      <c r="A40" s="113"/>
      <c r="B40" s="114">
        <v>10</v>
      </c>
      <c r="C40" s="47" t="s">
        <v>336</v>
      </c>
      <c r="D40" s="233"/>
    </row>
    <row r="41" spans="1:4" ht="12" customHeight="1" thickBot="1">
      <c r="A41" s="103"/>
      <c r="B41" s="104">
        <v>11</v>
      </c>
      <c r="C41" s="66" t="s">
        <v>341</v>
      </c>
      <c r="D41" s="231"/>
    </row>
    <row r="42" spans="1:4" s="8" customFormat="1" ht="12" customHeight="1" thickBot="1">
      <c r="A42" s="100">
        <v>11</v>
      </c>
      <c r="B42" s="101"/>
      <c r="C42" s="102" t="s">
        <v>76</v>
      </c>
      <c r="D42" s="369">
        <f>SUM(D43:D46)</f>
        <v>0</v>
      </c>
    </row>
    <row r="43" spans="1:4" ht="12" customHeight="1">
      <c r="A43" s="103"/>
      <c r="B43" s="104">
        <v>1</v>
      </c>
      <c r="C43" s="77" t="s">
        <v>398</v>
      </c>
      <c r="D43" s="231"/>
    </row>
    <row r="44" spans="1:4" ht="12" customHeight="1">
      <c r="A44" s="103"/>
      <c r="B44" s="104">
        <v>2</v>
      </c>
      <c r="C44" s="77" t="s">
        <v>399</v>
      </c>
      <c r="D44" s="231"/>
    </row>
    <row r="45" spans="1:4" ht="12" customHeight="1">
      <c r="A45" s="103"/>
      <c r="B45" s="104">
        <v>3</v>
      </c>
      <c r="C45" s="77" t="s">
        <v>373</v>
      </c>
      <c r="D45" s="231"/>
    </row>
    <row r="46" spans="1:4" ht="12" customHeight="1" thickBot="1">
      <c r="A46" s="103"/>
      <c r="B46" s="104">
        <v>4</v>
      </c>
      <c r="C46" s="77" t="s">
        <v>77</v>
      </c>
      <c r="D46" s="231"/>
    </row>
    <row r="47" spans="1:4" ht="15" customHeight="1" thickBot="1">
      <c r="A47" s="121"/>
      <c r="B47" s="122"/>
      <c r="C47" s="193" t="s">
        <v>81</v>
      </c>
      <c r="D47" s="370">
        <f>D28+D42</f>
        <v>44690</v>
      </c>
    </row>
    <row r="48" ht="9.75" customHeight="1" thickBot="1"/>
    <row r="49" spans="1:4" ht="15" customHeight="1" thickBot="1">
      <c r="A49" s="150" t="s">
        <v>82</v>
      </c>
      <c r="B49" s="23"/>
      <c r="C49" s="151"/>
      <c r="D49" s="458">
        <v>45</v>
      </c>
    </row>
    <row r="50" spans="1:4" ht="14.25" customHeight="1">
      <c r="A50" s="796" t="s">
        <v>405</v>
      </c>
      <c r="B50" s="796"/>
      <c r="C50" s="796"/>
      <c r="D50" s="796"/>
    </row>
  </sheetData>
  <sheetProtection/>
  <mergeCells count="3">
    <mergeCell ref="C5:C6"/>
    <mergeCell ref="D5:D6"/>
    <mergeCell ref="A50:D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D50"/>
  <sheetViews>
    <sheetView zoomScale="120" zoomScaleNormal="120" workbookViewId="0" topLeftCell="A19">
      <selection activeCell="D52" sqref="D52"/>
    </sheetView>
  </sheetViews>
  <sheetFormatPr defaultColWidth="9.00390625" defaultRowHeight="12.75"/>
  <cols>
    <col min="1" max="1" width="11.625" style="3" customWidth="1"/>
    <col min="2" max="2" width="11.00390625" style="1" customWidth="1"/>
    <col min="3" max="3" width="48.50390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1"/>
      <c r="B1" s="12"/>
      <c r="C1" s="12"/>
      <c r="D1" s="83" t="s">
        <v>456</v>
      </c>
    </row>
    <row r="2" spans="1:4" s="6" customFormat="1" ht="15.75">
      <c r="A2" s="16" t="s">
        <v>47</v>
      </c>
      <c r="B2" s="17"/>
      <c r="C2" s="18" t="s">
        <v>48</v>
      </c>
      <c r="D2" s="19" t="s">
        <v>49</v>
      </c>
    </row>
    <row r="3" spans="1:4" s="6" customFormat="1" ht="16.5" thickBot="1">
      <c r="A3" s="20" t="s">
        <v>50</v>
      </c>
      <c r="B3" s="21"/>
      <c r="C3" s="490" t="s">
        <v>216</v>
      </c>
      <c r="D3" s="22" t="s">
        <v>91</v>
      </c>
    </row>
    <row r="4" spans="1:4" s="7" customFormat="1" ht="21" customHeight="1" thickBot="1">
      <c r="A4" s="97"/>
      <c r="B4" s="97"/>
      <c r="C4" s="97"/>
      <c r="D4" s="15" t="s">
        <v>53</v>
      </c>
    </row>
    <row r="5" spans="1:4" ht="36">
      <c r="A5" s="87" t="s">
        <v>54</v>
      </c>
      <c r="B5" s="88" t="s">
        <v>388</v>
      </c>
      <c r="C5" s="791" t="s">
        <v>55</v>
      </c>
      <c r="D5" s="793" t="s">
        <v>56</v>
      </c>
    </row>
    <row r="6" spans="1:4" ht="13.5" thickBot="1">
      <c r="A6" s="138" t="s">
        <v>57</v>
      </c>
      <c r="B6" s="139"/>
      <c r="C6" s="792"/>
      <c r="D6" s="794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197">
        <v>4</v>
      </c>
    </row>
    <row r="8" spans="1:4" s="9" customFormat="1" ht="15.75" customHeight="1" thickBot="1">
      <c r="A8" s="140"/>
      <c r="B8" s="141"/>
      <c r="C8" s="126" t="s">
        <v>58</v>
      </c>
      <c r="D8" s="142"/>
    </row>
    <row r="9" spans="1:4" s="8" customFormat="1" ht="12" customHeight="1" thickBot="1">
      <c r="A9" s="100">
        <v>1</v>
      </c>
      <c r="B9" s="101"/>
      <c r="C9" s="102" t="s">
        <v>59</v>
      </c>
      <c r="D9" s="368">
        <f>SUM(D10:D13)</f>
        <v>150</v>
      </c>
    </row>
    <row r="10" spans="1:4" ht="12" customHeight="1">
      <c r="A10" s="103"/>
      <c r="B10" s="104">
        <v>1</v>
      </c>
      <c r="C10" s="77" t="s">
        <v>440</v>
      </c>
      <c r="D10" s="231"/>
    </row>
    <row r="11" spans="1:4" ht="12" customHeight="1">
      <c r="A11" s="103"/>
      <c r="B11" s="104">
        <v>2</v>
      </c>
      <c r="C11" s="77" t="s">
        <v>327</v>
      </c>
      <c r="D11" s="231">
        <v>150</v>
      </c>
    </row>
    <row r="12" spans="1:4" ht="12" customHeight="1">
      <c r="A12" s="103"/>
      <c r="B12" s="104">
        <v>3</v>
      </c>
      <c r="C12" s="77" t="s">
        <v>328</v>
      </c>
      <c r="D12" s="231"/>
    </row>
    <row r="13" spans="1:4" ht="12" customHeight="1" thickBot="1">
      <c r="A13" s="103"/>
      <c r="B13" s="104">
        <v>4</v>
      </c>
      <c r="C13" s="77" t="s">
        <v>329</v>
      </c>
      <c r="D13" s="231"/>
    </row>
    <row r="14" spans="1:4" ht="12" customHeight="1" thickBot="1">
      <c r="A14" s="100">
        <v>4</v>
      </c>
      <c r="B14" s="122"/>
      <c r="C14" s="102" t="s">
        <v>64</v>
      </c>
      <c r="D14" s="232"/>
    </row>
    <row r="15" spans="1:4" s="8" customFormat="1" ht="12" customHeight="1" thickBot="1">
      <c r="A15" s="100">
        <v>5</v>
      </c>
      <c r="B15" s="101"/>
      <c r="C15" s="102" t="s">
        <v>363</v>
      </c>
      <c r="D15" s="369">
        <f>SUM(D16:D20)</f>
        <v>0</v>
      </c>
    </row>
    <row r="16" spans="1:4" s="2" customFormat="1" ht="12" customHeight="1">
      <c r="A16" s="113"/>
      <c r="B16" s="114">
        <v>1</v>
      </c>
      <c r="C16" s="115" t="s">
        <v>364</v>
      </c>
      <c r="D16" s="233"/>
    </row>
    <row r="17" spans="1:4" s="2" customFormat="1" ht="12" customHeight="1">
      <c r="A17" s="103"/>
      <c r="B17" s="104">
        <v>2</v>
      </c>
      <c r="C17" s="115" t="s">
        <v>365</v>
      </c>
      <c r="D17" s="231"/>
    </row>
    <row r="18" spans="1:4" s="2" customFormat="1" ht="12" customHeight="1">
      <c r="A18" s="103"/>
      <c r="B18" s="104">
        <v>3</v>
      </c>
      <c r="C18" s="77" t="s">
        <v>441</v>
      </c>
      <c r="D18" s="231"/>
    </row>
    <row r="19" spans="1:4" s="2" customFormat="1" ht="12" customHeight="1">
      <c r="A19" s="103"/>
      <c r="B19" s="104">
        <v>4</v>
      </c>
      <c r="C19" s="116" t="s">
        <v>366</v>
      </c>
      <c r="D19" s="231"/>
    </row>
    <row r="20" spans="1:4" s="2" customFormat="1" ht="12" customHeight="1" thickBot="1">
      <c r="A20" s="111"/>
      <c r="B20" s="112">
        <v>5</v>
      </c>
      <c r="C20" s="78" t="s">
        <v>367</v>
      </c>
      <c r="D20" s="234"/>
    </row>
    <row r="21" spans="1:4" ht="12" customHeight="1" thickBot="1">
      <c r="A21" s="100">
        <v>8</v>
      </c>
      <c r="B21" s="143"/>
      <c r="C21" s="102" t="s">
        <v>72</v>
      </c>
      <c r="D21" s="368">
        <f>D22+D23</f>
        <v>0</v>
      </c>
    </row>
    <row r="22" spans="1:4" ht="12" customHeight="1">
      <c r="A22" s="133"/>
      <c r="B22" s="110">
        <v>1</v>
      </c>
      <c r="C22" s="79" t="s">
        <v>180</v>
      </c>
      <c r="D22" s="235"/>
    </row>
    <row r="23" spans="1:4" ht="12" customHeight="1" thickBot="1">
      <c r="A23" s="135"/>
      <c r="B23" s="136">
        <v>2</v>
      </c>
      <c r="C23" s="80" t="s">
        <v>183</v>
      </c>
      <c r="D23" s="236"/>
    </row>
    <row r="24" spans="1:4" ht="12" customHeight="1" thickBot="1">
      <c r="A24" s="144">
        <v>9</v>
      </c>
      <c r="B24" s="145"/>
      <c r="C24" s="146" t="s">
        <v>85</v>
      </c>
      <c r="D24" s="237">
        <v>138</v>
      </c>
    </row>
    <row r="25" spans="1:4" s="2" customFormat="1" ht="15" customHeight="1" thickBot="1">
      <c r="A25" s="121"/>
      <c r="B25" s="122"/>
      <c r="C25" s="193" t="s">
        <v>32</v>
      </c>
      <c r="D25" s="370">
        <f>D9+D14+D15+D21+D24</f>
        <v>288</v>
      </c>
    </row>
    <row r="26" spans="1:4" s="2" customFormat="1" ht="12.75" customHeight="1" thickBot="1">
      <c r="A26" s="147"/>
      <c r="B26" s="148"/>
      <c r="C26" s="149"/>
      <c r="D26" s="238"/>
    </row>
    <row r="27" spans="1:4" s="9" customFormat="1" ht="15" customHeight="1" thickBot="1">
      <c r="A27" s="140"/>
      <c r="B27" s="141"/>
      <c r="C27" s="126" t="s">
        <v>73</v>
      </c>
      <c r="D27" s="239"/>
    </row>
    <row r="28" spans="1:4" s="8" customFormat="1" ht="12" customHeight="1" thickBot="1">
      <c r="A28" s="100">
        <v>10</v>
      </c>
      <c r="B28" s="101"/>
      <c r="C28" s="102" t="s">
        <v>74</v>
      </c>
      <c r="D28" s="369">
        <f>D29+SUM(D31:D38)+SUM(D40:D41)</f>
        <v>288</v>
      </c>
    </row>
    <row r="29" spans="1:4" ht="12" customHeight="1">
      <c r="A29" s="103"/>
      <c r="B29" s="104">
        <v>1</v>
      </c>
      <c r="C29" s="42" t="s">
        <v>35</v>
      </c>
      <c r="D29" s="231"/>
    </row>
    <row r="30" spans="1:4" ht="12" customHeight="1">
      <c r="A30" s="103"/>
      <c r="B30" s="104"/>
      <c r="C30" s="216" t="s">
        <v>389</v>
      </c>
      <c r="D30" s="240"/>
    </row>
    <row r="31" spans="1:4" ht="12" customHeight="1">
      <c r="A31" s="103"/>
      <c r="B31" s="104">
        <v>2</v>
      </c>
      <c r="C31" s="30" t="s">
        <v>36</v>
      </c>
      <c r="D31" s="231"/>
    </row>
    <row r="32" spans="1:4" ht="12" customHeight="1">
      <c r="A32" s="111"/>
      <c r="B32" s="112">
        <v>3</v>
      </c>
      <c r="C32" s="30" t="s">
        <v>397</v>
      </c>
      <c r="D32" s="234">
        <v>288</v>
      </c>
    </row>
    <row r="33" spans="1:4" ht="12" customHeight="1">
      <c r="A33" s="111"/>
      <c r="B33" s="112">
        <v>4</v>
      </c>
      <c r="C33" s="46" t="s">
        <v>197</v>
      </c>
      <c r="D33" s="234"/>
    </row>
    <row r="34" spans="1:4" ht="12" customHeight="1">
      <c r="A34" s="111"/>
      <c r="B34" s="112">
        <v>5</v>
      </c>
      <c r="C34" s="65" t="s">
        <v>372</v>
      </c>
      <c r="D34" s="234"/>
    </row>
    <row r="35" spans="1:4" ht="12" customHeight="1">
      <c r="A35" s="111"/>
      <c r="B35" s="112">
        <v>6</v>
      </c>
      <c r="C35" s="30" t="s">
        <v>307</v>
      </c>
      <c r="D35" s="234"/>
    </row>
    <row r="36" spans="1:4" ht="12" customHeight="1">
      <c r="A36" s="111"/>
      <c r="B36" s="112">
        <v>7</v>
      </c>
      <c r="C36" s="76" t="s">
        <v>348</v>
      </c>
      <c r="D36" s="234"/>
    </row>
    <row r="37" spans="1:4" s="8" customFormat="1" ht="12" customHeight="1">
      <c r="A37" s="103"/>
      <c r="B37" s="104">
        <v>8</v>
      </c>
      <c r="C37" s="30" t="s">
        <v>188</v>
      </c>
      <c r="D37" s="231"/>
    </row>
    <row r="38" spans="1:4" s="8" customFormat="1" ht="12" customHeight="1">
      <c r="A38" s="113"/>
      <c r="B38" s="114">
        <v>9</v>
      </c>
      <c r="C38" s="30" t="s">
        <v>37</v>
      </c>
      <c r="D38" s="233"/>
    </row>
    <row r="39" spans="1:4" s="8" customFormat="1" ht="12" customHeight="1">
      <c r="A39" s="113"/>
      <c r="B39" s="114"/>
      <c r="C39" s="220" t="s">
        <v>467</v>
      </c>
      <c r="D39" s="241"/>
    </row>
    <row r="40" spans="1:4" ht="12" customHeight="1">
      <c r="A40" s="113"/>
      <c r="B40" s="114">
        <v>10</v>
      </c>
      <c r="C40" s="47" t="s">
        <v>336</v>
      </c>
      <c r="D40" s="233"/>
    </row>
    <row r="41" spans="1:4" ht="12" customHeight="1" thickBot="1">
      <c r="A41" s="103"/>
      <c r="B41" s="104">
        <v>11</v>
      </c>
      <c r="C41" s="66" t="s">
        <v>341</v>
      </c>
      <c r="D41" s="231"/>
    </row>
    <row r="42" spans="1:4" s="8" customFormat="1" ht="12" customHeight="1" thickBot="1">
      <c r="A42" s="100">
        <v>11</v>
      </c>
      <c r="B42" s="101"/>
      <c r="C42" s="102" t="s">
        <v>76</v>
      </c>
      <c r="D42" s="369">
        <f>SUM(D43:D46)</f>
        <v>0</v>
      </c>
    </row>
    <row r="43" spans="1:4" ht="12" customHeight="1">
      <c r="A43" s="103"/>
      <c r="B43" s="104">
        <v>1</v>
      </c>
      <c r="C43" s="77" t="s">
        <v>398</v>
      </c>
      <c r="D43" s="231"/>
    </row>
    <row r="44" spans="1:4" ht="12" customHeight="1">
      <c r="A44" s="103"/>
      <c r="B44" s="104">
        <v>2</v>
      </c>
      <c r="C44" s="77" t="s">
        <v>399</v>
      </c>
      <c r="D44" s="231"/>
    </row>
    <row r="45" spans="1:4" ht="12" customHeight="1">
      <c r="A45" s="103"/>
      <c r="B45" s="104">
        <v>3</v>
      </c>
      <c r="C45" s="77" t="s">
        <v>373</v>
      </c>
      <c r="D45" s="231"/>
    </row>
    <row r="46" spans="1:4" ht="12" customHeight="1" thickBot="1">
      <c r="A46" s="103"/>
      <c r="B46" s="104">
        <v>4</v>
      </c>
      <c r="C46" s="77" t="s">
        <v>77</v>
      </c>
      <c r="D46" s="231"/>
    </row>
    <row r="47" spans="1:4" ht="15" customHeight="1" thickBot="1">
      <c r="A47" s="121"/>
      <c r="B47" s="122"/>
      <c r="C47" s="193" t="s">
        <v>81</v>
      </c>
      <c r="D47" s="370">
        <f>D28+D42</f>
        <v>288</v>
      </c>
    </row>
    <row r="48" ht="9.75" customHeight="1" thickBot="1"/>
    <row r="49" spans="1:4" ht="15" customHeight="1" thickBot="1">
      <c r="A49" s="150" t="s">
        <v>82</v>
      </c>
      <c r="B49" s="23"/>
      <c r="C49" s="151"/>
      <c r="D49" s="458"/>
    </row>
    <row r="50" spans="1:4" ht="14.25" customHeight="1">
      <c r="A50" s="796" t="s">
        <v>405</v>
      </c>
      <c r="B50" s="796"/>
      <c r="C50" s="796"/>
      <c r="D50" s="796"/>
    </row>
  </sheetData>
  <sheetProtection sheet="1" objects="1" scenarios="1"/>
  <mergeCells count="3">
    <mergeCell ref="C5:C6"/>
    <mergeCell ref="D5:D6"/>
    <mergeCell ref="A50:D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J21" sqref="J21"/>
    </sheetView>
  </sheetViews>
  <sheetFormatPr defaultColWidth="9.00390625" defaultRowHeight="12.75"/>
  <cols>
    <col min="1" max="1" width="35.875" style="259" customWidth="1"/>
    <col min="2" max="3" width="12.875" style="609" customWidth="1"/>
    <col min="4" max="4" width="12.875" style="516" customWidth="1"/>
    <col min="5" max="5" width="35.875" style="258" customWidth="1"/>
    <col min="6" max="7" width="12.875" style="609" customWidth="1"/>
    <col min="8" max="8" width="12.875" style="516" customWidth="1"/>
    <col min="9" max="16384" width="9.375" style="258" customWidth="1"/>
  </cols>
  <sheetData>
    <row r="1" spans="1:8" ht="39.75" customHeight="1">
      <c r="A1" s="256" t="s">
        <v>94</v>
      </c>
      <c r="B1" s="666"/>
      <c r="C1" s="666"/>
      <c r="D1" s="515"/>
      <c r="E1" s="257"/>
      <c r="F1" s="666"/>
      <c r="G1" s="666"/>
      <c r="H1" s="515"/>
    </row>
    <row r="2" spans="2:8" ht="14.25" thickBot="1">
      <c r="B2" s="624"/>
      <c r="C2" s="624"/>
      <c r="F2" s="624"/>
      <c r="G2" s="624"/>
      <c r="H2" s="550" t="s">
        <v>95</v>
      </c>
    </row>
    <row r="3" spans="1:8" ht="24" customHeight="1" thickBot="1">
      <c r="A3" s="261" t="s">
        <v>58</v>
      </c>
      <c r="B3" s="667"/>
      <c r="C3" s="667"/>
      <c r="D3" s="517"/>
      <c r="E3" s="261" t="s">
        <v>73</v>
      </c>
      <c r="F3" s="667"/>
      <c r="G3" s="667"/>
      <c r="H3" s="523"/>
    </row>
    <row r="4" spans="1:8" s="263" customFormat="1" ht="35.25" customHeight="1" thickBot="1">
      <c r="A4" s="262" t="s">
        <v>96</v>
      </c>
      <c r="B4" s="668" t="s">
        <v>548</v>
      </c>
      <c r="C4" s="668" t="s">
        <v>549</v>
      </c>
      <c r="D4" s="245" t="s">
        <v>550</v>
      </c>
      <c r="E4" s="262" t="s">
        <v>96</v>
      </c>
      <c r="F4" s="668" t="s">
        <v>548</v>
      </c>
      <c r="G4" s="668" t="s">
        <v>549</v>
      </c>
      <c r="H4" s="245" t="s">
        <v>550</v>
      </c>
    </row>
    <row r="5" spans="1:8" ht="15.75" customHeight="1">
      <c r="A5" s="480" t="s">
        <v>97</v>
      </c>
      <c r="B5" s="616">
        <v>5459</v>
      </c>
      <c r="C5" s="670">
        <v>15724</v>
      </c>
      <c r="D5" s="585">
        <v>12165</v>
      </c>
      <c r="E5" s="481" t="s">
        <v>98</v>
      </c>
      <c r="F5" s="616">
        <v>71124</v>
      </c>
      <c r="G5" s="616">
        <v>55002</v>
      </c>
      <c r="H5" s="589">
        <v>74989</v>
      </c>
    </row>
    <row r="6" spans="1:8" ht="27.75" customHeight="1">
      <c r="A6" s="264" t="s">
        <v>219</v>
      </c>
      <c r="B6" s="587">
        <v>111449</v>
      </c>
      <c r="C6" s="671">
        <v>38430</v>
      </c>
      <c r="D6" s="586">
        <v>38045</v>
      </c>
      <c r="E6" s="264" t="s">
        <v>99</v>
      </c>
      <c r="F6" s="587">
        <v>23660</v>
      </c>
      <c r="G6" s="587">
        <v>20679</v>
      </c>
      <c r="H6" s="590">
        <v>24364</v>
      </c>
    </row>
    <row r="7" spans="1:8" ht="15.75" customHeight="1">
      <c r="A7" s="264" t="s">
        <v>189</v>
      </c>
      <c r="B7" s="587">
        <v>65983</v>
      </c>
      <c r="C7" s="616">
        <v>149041</v>
      </c>
      <c r="D7" s="586">
        <v>121103</v>
      </c>
      <c r="E7" s="264" t="s">
        <v>100</v>
      </c>
      <c r="F7" s="587">
        <v>30288</v>
      </c>
      <c r="G7" s="587">
        <v>34790</v>
      </c>
      <c r="H7" s="590">
        <v>35202</v>
      </c>
    </row>
    <row r="8" spans="1:8" ht="15.75" customHeight="1">
      <c r="A8" s="482" t="s">
        <v>349</v>
      </c>
      <c r="B8" s="587">
        <v>7301</v>
      </c>
      <c r="C8" s="587"/>
      <c r="D8" s="520"/>
      <c r="E8" s="483" t="s">
        <v>197</v>
      </c>
      <c r="F8" s="587">
        <v>6534</v>
      </c>
      <c r="G8" s="587">
        <v>3828</v>
      </c>
      <c r="H8" s="590">
        <v>2352</v>
      </c>
    </row>
    <row r="9" spans="1:8" ht="15.75" customHeight="1">
      <c r="A9" s="264" t="s">
        <v>220</v>
      </c>
      <c r="B9" s="587">
        <v>60</v>
      </c>
      <c r="C9" s="587">
        <v>6257</v>
      </c>
      <c r="D9" s="586">
        <v>4832</v>
      </c>
      <c r="E9" s="264" t="s">
        <v>333</v>
      </c>
      <c r="F9" s="587"/>
      <c r="G9" s="587"/>
      <c r="H9" s="525"/>
    </row>
    <row r="10" spans="1:8" ht="15.75" customHeight="1">
      <c r="A10" s="264" t="s">
        <v>71</v>
      </c>
      <c r="B10" s="587"/>
      <c r="C10" s="587"/>
      <c r="D10" s="520"/>
      <c r="E10" s="264" t="s">
        <v>350</v>
      </c>
      <c r="F10" s="587">
        <v>203</v>
      </c>
      <c r="G10" s="587">
        <v>348</v>
      </c>
      <c r="H10" s="525"/>
    </row>
    <row r="11" spans="1:8" ht="15.75" customHeight="1">
      <c r="A11" s="264" t="s">
        <v>178</v>
      </c>
      <c r="B11" s="587">
        <v>2028</v>
      </c>
      <c r="C11" s="587">
        <v>10000</v>
      </c>
      <c r="D11" s="520"/>
      <c r="E11" s="264" t="s">
        <v>352</v>
      </c>
      <c r="F11" s="587"/>
      <c r="G11" s="587"/>
      <c r="H11" s="525"/>
    </row>
    <row r="12" spans="1:8" ht="15.75" customHeight="1">
      <c r="A12" s="264" t="s">
        <v>201</v>
      </c>
      <c r="B12" s="587">
        <v>0</v>
      </c>
      <c r="C12" s="587"/>
      <c r="D12" s="520"/>
      <c r="E12" s="264" t="s">
        <v>351</v>
      </c>
      <c r="F12" s="587">
        <v>63102</v>
      </c>
      <c r="G12" s="587">
        <v>68289</v>
      </c>
      <c r="H12" s="590">
        <v>55782</v>
      </c>
    </row>
    <row r="13" spans="1:8" ht="15.75" customHeight="1">
      <c r="A13" s="264" t="s">
        <v>490</v>
      </c>
      <c r="B13" s="587">
        <v>4693</v>
      </c>
      <c r="C13" s="587">
        <v>-355</v>
      </c>
      <c r="D13" s="520"/>
      <c r="E13" s="264" t="s">
        <v>37</v>
      </c>
      <c r="F13" s="587"/>
      <c r="G13" s="587"/>
      <c r="H13" s="525"/>
    </row>
    <row r="14" spans="1:8" ht="15.75" customHeight="1">
      <c r="A14" s="265"/>
      <c r="B14" s="587"/>
      <c r="C14" s="587">
        <v>500</v>
      </c>
      <c r="D14" s="520"/>
      <c r="E14" s="264" t="s">
        <v>336</v>
      </c>
      <c r="F14" s="587"/>
      <c r="G14" s="587"/>
      <c r="H14" s="525"/>
    </row>
    <row r="15" spans="1:8" ht="15.75" customHeight="1">
      <c r="A15" s="264"/>
      <c r="B15" s="587"/>
      <c r="C15" s="587"/>
      <c r="D15" s="520"/>
      <c r="E15" s="264" t="s">
        <v>341</v>
      </c>
      <c r="F15" s="587">
        <v>819</v>
      </c>
      <c r="G15" s="587">
        <v>0</v>
      </c>
      <c r="H15" s="590">
        <v>2000</v>
      </c>
    </row>
    <row r="16" spans="1:8" ht="15.75" customHeight="1">
      <c r="A16" s="264"/>
      <c r="B16" s="587"/>
      <c r="C16" s="587"/>
      <c r="D16" s="520"/>
      <c r="E16" s="264" t="s">
        <v>39</v>
      </c>
      <c r="F16" s="587"/>
      <c r="G16" s="587"/>
      <c r="H16" s="525"/>
    </row>
    <row r="17" spans="1:8" ht="15.75" customHeight="1">
      <c r="A17" s="264"/>
      <c r="B17" s="587"/>
      <c r="C17" s="587"/>
      <c r="D17" s="520"/>
      <c r="E17" s="264" t="s">
        <v>181</v>
      </c>
      <c r="F17" s="587">
        <v>988</v>
      </c>
      <c r="G17" s="587"/>
      <c r="H17" s="525"/>
    </row>
    <row r="18" spans="1:8" ht="15.75" customHeight="1">
      <c r="A18" s="264"/>
      <c r="B18" s="587"/>
      <c r="C18" s="587"/>
      <c r="D18" s="520"/>
      <c r="E18" s="264" t="s">
        <v>80</v>
      </c>
      <c r="F18" s="587">
        <v>0</v>
      </c>
      <c r="G18" s="587"/>
      <c r="H18" s="525"/>
    </row>
    <row r="19" spans="1:8" ht="15.75" customHeight="1">
      <c r="A19" s="264"/>
      <c r="B19" s="587"/>
      <c r="C19" s="587"/>
      <c r="D19" s="520"/>
      <c r="E19" s="264" t="s">
        <v>492</v>
      </c>
      <c r="F19" s="587">
        <v>2215</v>
      </c>
      <c r="G19" s="587">
        <v>430</v>
      </c>
      <c r="H19" s="525"/>
    </row>
    <row r="20" spans="1:8" ht="15.75" customHeight="1" thickBot="1">
      <c r="A20" s="266"/>
      <c r="B20" s="669"/>
      <c r="C20" s="669"/>
      <c r="D20" s="522"/>
      <c r="E20" s="267" t="s">
        <v>520</v>
      </c>
      <c r="F20" s="669">
        <v>4201</v>
      </c>
      <c r="G20" s="669">
        <v>3689</v>
      </c>
      <c r="H20" s="591">
        <v>3702</v>
      </c>
    </row>
    <row r="21" spans="1:8" ht="18" customHeight="1" thickBot="1">
      <c r="A21" s="221" t="s">
        <v>102</v>
      </c>
      <c r="B21" s="588">
        <f>SUM(B5:B20)</f>
        <v>196973</v>
      </c>
      <c r="C21" s="588">
        <f>SUM(C5:C20)</f>
        <v>219597</v>
      </c>
      <c r="D21" s="588">
        <f>SUM(D5:D20)</f>
        <v>176145</v>
      </c>
      <c r="E21" s="221" t="s">
        <v>102</v>
      </c>
      <c r="F21" s="588">
        <f>SUM(F5:F20)</f>
        <v>203134</v>
      </c>
      <c r="G21" s="588">
        <f>SUM(G5:G20)</f>
        <v>187055</v>
      </c>
      <c r="H21" s="592">
        <f>SUM(H5:H20)</f>
        <v>198391</v>
      </c>
    </row>
    <row r="22" spans="1:8" ht="18" customHeight="1" thickBot="1">
      <c r="A22" s="222" t="s">
        <v>103</v>
      </c>
      <c r="B22" s="593">
        <f>IF(((F21-B21)&gt;0),F21-B21,"----")</f>
        <v>6161</v>
      </c>
      <c r="C22" s="593" t="str">
        <f>IF(((G21-C21)&gt;0),G21-C21,"----")</f>
        <v>----</v>
      </c>
      <c r="D22" s="593">
        <f>IF(((H21-D21)&gt;0),H21-D21,"----")</f>
        <v>22246</v>
      </c>
      <c r="E22" s="479" t="s">
        <v>104</v>
      </c>
      <c r="F22" s="593" t="str">
        <f>IF(((B21-F21)&gt;0),B21-F21,"----")</f>
        <v>----</v>
      </c>
      <c r="G22" s="593">
        <f>IF(((C21-G21)&gt;0),C21-G21,"----")</f>
        <v>32542</v>
      </c>
      <c r="H22" s="526" t="str">
        <f>IF(((D21-H21)&gt;0),D21-H21,"----")</f>
        <v>----</v>
      </c>
    </row>
  </sheetData>
  <sheetProtection/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dőlt"&amp;12 &amp;11 2/a.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50"/>
  <sheetViews>
    <sheetView zoomScale="120" zoomScaleNormal="120" workbookViewId="0" topLeftCell="A10">
      <selection activeCell="D53" sqref="D53"/>
    </sheetView>
  </sheetViews>
  <sheetFormatPr defaultColWidth="9.00390625" defaultRowHeight="12.75"/>
  <cols>
    <col min="1" max="1" width="11.625" style="3" customWidth="1"/>
    <col min="2" max="2" width="11.125" style="1" customWidth="1"/>
    <col min="3" max="3" width="48.50390625" style="1" customWidth="1"/>
    <col min="4" max="4" width="18.625" style="554" customWidth="1"/>
    <col min="5" max="16384" width="9.375" style="1" customWidth="1"/>
  </cols>
  <sheetData>
    <row r="1" spans="1:4" s="5" customFormat="1" ht="21" customHeight="1" thickBot="1">
      <c r="A1" s="11"/>
      <c r="B1" s="12"/>
      <c r="C1" s="12"/>
      <c r="D1" s="83" t="s">
        <v>455</v>
      </c>
    </row>
    <row r="2" spans="1:4" s="6" customFormat="1" ht="15.75">
      <c r="A2" s="16" t="s">
        <v>47</v>
      </c>
      <c r="B2" s="17"/>
      <c r="C2" s="18" t="s">
        <v>48</v>
      </c>
      <c r="D2" s="19" t="s">
        <v>49</v>
      </c>
    </row>
    <row r="3" spans="1:4" s="6" customFormat="1" ht="16.5" thickBot="1">
      <c r="A3" s="20" t="s">
        <v>50</v>
      </c>
      <c r="B3" s="21"/>
      <c r="C3" s="490" t="s">
        <v>89</v>
      </c>
      <c r="D3" s="22" t="s">
        <v>90</v>
      </c>
    </row>
    <row r="4" spans="1:4" s="7" customFormat="1" ht="21" customHeight="1" thickBot="1">
      <c r="A4" s="97"/>
      <c r="B4" s="97"/>
      <c r="C4" s="97"/>
      <c r="D4" s="15" t="s">
        <v>53</v>
      </c>
    </row>
    <row r="5" spans="1:4" ht="36">
      <c r="A5" s="87" t="s">
        <v>54</v>
      </c>
      <c r="B5" s="88" t="s">
        <v>388</v>
      </c>
      <c r="C5" s="791" t="s">
        <v>55</v>
      </c>
      <c r="D5" s="793" t="s">
        <v>56</v>
      </c>
    </row>
    <row r="6" spans="1:4" ht="13.5" thickBot="1">
      <c r="A6" s="138" t="s">
        <v>57</v>
      </c>
      <c r="B6" s="139"/>
      <c r="C6" s="792"/>
      <c r="D6" s="794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556">
        <v>4</v>
      </c>
    </row>
    <row r="8" spans="1:4" s="9" customFormat="1" ht="15.75" customHeight="1" thickBot="1">
      <c r="A8" s="140"/>
      <c r="B8" s="141"/>
      <c r="C8" s="126" t="s">
        <v>58</v>
      </c>
      <c r="D8" s="142"/>
    </row>
    <row r="9" spans="1:4" s="8" customFormat="1" ht="12" customHeight="1" thickBot="1">
      <c r="A9" s="100">
        <v>1</v>
      </c>
      <c r="B9" s="101"/>
      <c r="C9" s="102" t="s">
        <v>59</v>
      </c>
      <c r="D9" s="368">
        <f>SUM(D10:D13)</f>
        <v>0</v>
      </c>
    </row>
    <row r="10" spans="1:4" ht="12" customHeight="1">
      <c r="A10" s="103"/>
      <c r="B10" s="104">
        <v>1</v>
      </c>
      <c r="C10" s="77" t="s">
        <v>440</v>
      </c>
      <c r="D10" s="231"/>
    </row>
    <row r="11" spans="1:4" ht="12" customHeight="1">
      <c r="A11" s="103"/>
      <c r="B11" s="104">
        <v>2</v>
      </c>
      <c r="C11" s="77" t="s">
        <v>327</v>
      </c>
      <c r="D11" s="231"/>
    </row>
    <row r="12" spans="1:4" ht="12" customHeight="1">
      <c r="A12" s="103"/>
      <c r="B12" s="104">
        <v>3</v>
      </c>
      <c r="C12" s="77" t="s">
        <v>328</v>
      </c>
      <c r="D12" s="231"/>
    </row>
    <row r="13" spans="1:4" ht="12" customHeight="1" thickBot="1">
      <c r="A13" s="103"/>
      <c r="B13" s="104">
        <v>4</v>
      </c>
      <c r="C13" s="77" t="s">
        <v>329</v>
      </c>
      <c r="D13" s="231"/>
    </row>
    <row r="14" spans="1:4" ht="12" customHeight="1" thickBot="1">
      <c r="A14" s="100">
        <v>4</v>
      </c>
      <c r="B14" s="122"/>
      <c r="C14" s="102" t="s">
        <v>64</v>
      </c>
      <c r="D14" s="232"/>
    </row>
    <row r="15" spans="1:4" s="8" customFormat="1" ht="12" customHeight="1" thickBot="1">
      <c r="A15" s="100">
        <v>5</v>
      </c>
      <c r="B15" s="101"/>
      <c r="C15" s="102" t="s">
        <v>363</v>
      </c>
      <c r="D15" s="369">
        <f>SUM(D16:D20)</f>
        <v>2708</v>
      </c>
    </row>
    <row r="16" spans="1:4" s="2" customFormat="1" ht="12" customHeight="1">
      <c r="A16" s="113"/>
      <c r="B16" s="114">
        <v>1</v>
      </c>
      <c r="C16" s="115" t="s">
        <v>364</v>
      </c>
      <c r="D16" s="233">
        <v>2708</v>
      </c>
    </row>
    <row r="17" spans="1:4" s="2" customFormat="1" ht="12" customHeight="1">
      <c r="A17" s="103"/>
      <c r="B17" s="104">
        <v>2</v>
      </c>
      <c r="C17" s="115" t="s">
        <v>365</v>
      </c>
      <c r="D17" s="231"/>
    </row>
    <row r="18" spans="1:4" s="2" customFormat="1" ht="12" customHeight="1">
      <c r="A18" s="103"/>
      <c r="B18" s="104">
        <v>3</v>
      </c>
      <c r="C18" s="77" t="s">
        <v>441</v>
      </c>
      <c r="D18" s="231"/>
    </row>
    <row r="19" spans="1:4" s="2" customFormat="1" ht="12" customHeight="1">
      <c r="A19" s="103"/>
      <c r="B19" s="104">
        <v>4</v>
      </c>
      <c r="C19" s="116" t="s">
        <v>366</v>
      </c>
      <c r="D19" s="231"/>
    </row>
    <row r="20" spans="1:4" s="2" customFormat="1" ht="12" customHeight="1" thickBot="1">
      <c r="A20" s="111"/>
      <c r="B20" s="112">
        <v>5</v>
      </c>
      <c r="C20" s="78" t="s">
        <v>367</v>
      </c>
      <c r="D20" s="234"/>
    </row>
    <row r="21" spans="1:4" ht="12" customHeight="1" thickBot="1">
      <c r="A21" s="100">
        <v>8</v>
      </c>
      <c r="B21" s="143"/>
      <c r="C21" s="102" t="s">
        <v>72</v>
      </c>
      <c r="D21" s="368">
        <f>D22+D23</f>
        <v>0</v>
      </c>
    </row>
    <row r="22" spans="1:4" ht="12" customHeight="1">
      <c r="A22" s="133"/>
      <c r="B22" s="110">
        <v>1</v>
      </c>
      <c r="C22" s="79" t="s">
        <v>180</v>
      </c>
      <c r="D22" s="235"/>
    </row>
    <row r="23" spans="1:4" ht="12" customHeight="1" thickBot="1">
      <c r="A23" s="135"/>
      <c r="B23" s="136">
        <v>2</v>
      </c>
      <c r="C23" s="80" t="s">
        <v>183</v>
      </c>
      <c r="D23" s="236"/>
    </row>
    <row r="24" spans="1:4" ht="12" customHeight="1" thickBot="1">
      <c r="A24" s="144">
        <v>9</v>
      </c>
      <c r="B24" s="145"/>
      <c r="C24" s="146" t="s">
        <v>85</v>
      </c>
      <c r="D24" s="237">
        <v>1508</v>
      </c>
    </row>
    <row r="25" spans="1:4" s="2" customFormat="1" ht="15" customHeight="1" thickBot="1">
      <c r="A25" s="121"/>
      <c r="B25" s="122"/>
      <c r="C25" s="193" t="s">
        <v>32</v>
      </c>
      <c r="D25" s="370">
        <f>D9+D14+D15+D21+D24</f>
        <v>4216</v>
      </c>
    </row>
    <row r="26" spans="1:4" s="2" customFormat="1" ht="12.75" customHeight="1" thickBot="1">
      <c r="A26" s="147"/>
      <c r="B26" s="148"/>
      <c r="C26" s="149"/>
      <c r="D26" s="238"/>
    </row>
    <row r="27" spans="1:4" s="9" customFormat="1" ht="15" customHeight="1" thickBot="1">
      <c r="A27" s="140"/>
      <c r="B27" s="141"/>
      <c r="C27" s="126" t="s">
        <v>73</v>
      </c>
      <c r="D27" s="239"/>
    </row>
    <row r="28" spans="1:4" s="8" customFormat="1" ht="12" customHeight="1" thickBot="1">
      <c r="A28" s="100">
        <v>10</v>
      </c>
      <c r="B28" s="101"/>
      <c r="C28" s="102" t="s">
        <v>74</v>
      </c>
      <c r="D28" s="369">
        <f>D29+SUM(D31:D38)+SUM(D40:D41)</f>
        <v>4216</v>
      </c>
    </row>
    <row r="29" spans="1:4" ht="12" customHeight="1">
      <c r="A29" s="103"/>
      <c r="B29" s="104">
        <v>1</v>
      </c>
      <c r="C29" s="42" t="s">
        <v>35</v>
      </c>
      <c r="D29" s="231">
        <v>2479</v>
      </c>
    </row>
    <row r="30" spans="1:4" ht="12" customHeight="1">
      <c r="A30" s="103"/>
      <c r="B30" s="104"/>
      <c r="C30" s="216" t="s">
        <v>389</v>
      </c>
      <c r="D30" s="557"/>
    </row>
    <row r="31" spans="1:4" ht="12" customHeight="1">
      <c r="A31" s="103"/>
      <c r="B31" s="104">
        <v>2</v>
      </c>
      <c r="C31" s="30" t="s">
        <v>36</v>
      </c>
      <c r="D31" s="231">
        <v>762</v>
      </c>
    </row>
    <row r="32" spans="1:4" ht="12" customHeight="1">
      <c r="A32" s="111"/>
      <c r="B32" s="112">
        <v>3</v>
      </c>
      <c r="C32" s="30" t="s">
        <v>397</v>
      </c>
      <c r="D32" s="234">
        <v>975</v>
      </c>
    </row>
    <row r="33" spans="1:4" ht="12" customHeight="1">
      <c r="A33" s="111"/>
      <c r="B33" s="112">
        <v>4</v>
      </c>
      <c r="C33" s="46" t="s">
        <v>197</v>
      </c>
      <c r="D33" s="234"/>
    </row>
    <row r="34" spans="1:4" ht="12" customHeight="1">
      <c r="A34" s="111"/>
      <c r="B34" s="112">
        <v>5</v>
      </c>
      <c r="C34" s="65" t="s">
        <v>372</v>
      </c>
      <c r="D34" s="234"/>
    </row>
    <row r="35" spans="1:4" ht="12" customHeight="1">
      <c r="A35" s="111"/>
      <c r="B35" s="112">
        <v>6</v>
      </c>
      <c r="C35" s="30" t="s">
        <v>307</v>
      </c>
      <c r="D35" s="234"/>
    </row>
    <row r="36" spans="1:4" ht="12" customHeight="1">
      <c r="A36" s="111"/>
      <c r="B36" s="112">
        <v>7</v>
      </c>
      <c r="C36" s="76" t="s">
        <v>348</v>
      </c>
      <c r="D36" s="234"/>
    </row>
    <row r="37" spans="1:4" s="8" customFormat="1" ht="12" customHeight="1">
      <c r="A37" s="103"/>
      <c r="B37" s="104">
        <v>8</v>
      </c>
      <c r="C37" s="30" t="s">
        <v>188</v>
      </c>
      <c r="D37" s="231"/>
    </row>
    <row r="38" spans="1:4" s="8" customFormat="1" ht="12" customHeight="1">
      <c r="A38" s="113"/>
      <c r="B38" s="114">
        <v>9</v>
      </c>
      <c r="C38" s="30" t="s">
        <v>37</v>
      </c>
      <c r="D38" s="233"/>
    </row>
    <row r="39" spans="1:4" s="8" customFormat="1" ht="12" customHeight="1">
      <c r="A39" s="113"/>
      <c r="B39" s="114"/>
      <c r="C39" s="220" t="s">
        <v>467</v>
      </c>
      <c r="D39" s="553"/>
    </row>
    <row r="40" spans="1:4" ht="12" customHeight="1">
      <c r="A40" s="113"/>
      <c r="B40" s="114">
        <v>10</v>
      </c>
      <c r="C40" s="47" t="s">
        <v>336</v>
      </c>
      <c r="D40" s="233"/>
    </row>
    <row r="41" spans="1:4" ht="12" customHeight="1" thickBot="1">
      <c r="A41" s="103"/>
      <c r="B41" s="104">
        <v>11</v>
      </c>
      <c r="C41" s="66" t="s">
        <v>341</v>
      </c>
      <c r="D41" s="231"/>
    </row>
    <row r="42" spans="1:4" s="8" customFormat="1" ht="12" customHeight="1" thickBot="1">
      <c r="A42" s="100">
        <v>11</v>
      </c>
      <c r="B42" s="101"/>
      <c r="C42" s="102" t="s">
        <v>76</v>
      </c>
      <c r="D42" s="369">
        <f>SUM(D43:D46)</f>
        <v>0</v>
      </c>
    </row>
    <row r="43" spans="1:4" ht="12" customHeight="1">
      <c r="A43" s="103"/>
      <c r="B43" s="104">
        <v>1</v>
      </c>
      <c r="C43" s="77" t="s">
        <v>398</v>
      </c>
      <c r="D43" s="231"/>
    </row>
    <row r="44" spans="1:4" ht="12" customHeight="1">
      <c r="A44" s="103"/>
      <c r="B44" s="104">
        <v>2</v>
      </c>
      <c r="C44" s="77" t="s">
        <v>399</v>
      </c>
      <c r="D44" s="231"/>
    </row>
    <row r="45" spans="1:4" ht="12" customHeight="1">
      <c r="A45" s="103"/>
      <c r="B45" s="104">
        <v>3</v>
      </c>
      <c r="C45" s="77" t="s">
        <v>373</v>
      </c>
      <c r="D45" s="231"/>
    </row>
    <row r="46" spans="1:4" ht="12" customHeight="1" thickBot="1">
      <c r="A46" s="103"/>
      <c r="B46" s="104">
        <v>4</v>
      </c>
      <c r="C46" s="77" t="s">
        <v>77</v>
      </c>
      <c r="D46" s="231"/>
    </row>
    <row r="47" spans="1:4" ht="15" customHeight="1" thickBot="1">
      <c r="A47" s="121"/>
      <c r="B47" s="122"/>
      <c r="C47" s="193" t="s">
        <v>81</v>
      </c>
      <c r="D47" s="370">
        <f>D28+D42</f>
        <v>4216</v>
      </c>
    </row>
    <row r="48" ht="9.75" customHeight="1" thickBot="1"/>
    <row r="49" spans="1:4" ht="15" customHeight="1" thickBot="1">
      <c r="A49" s="150" t="s">
        <v>82</v>
      </c>
      <c r="B49" s="23"/>
      <c r="C49" s="151"/>
      <c r="D49" s="458">
        <v>1</v>
      </c>
    </row>
    <row r="50" spans="1:4" ht="14.25" customHeight="1">
      <c r="A50" s="796" t="s">
        <v>405</v>
      </c>
      <c r="B50" s="796"/>
      <c r="C50" s="796"/>
      <c r="D50" s="796"/>
    </row>
  </sheetData>
  <sheetProtection/>
  <mergeCells count="3">
    <mergeCell ref="C5:C6"/>
    <mergeCell ref="D5:D6"/>
    <mergeCell ref="A50:D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K11" sqref="K11"/>
    </sheetView>
  </sheetViews>
  <sheetFormatPr defaultColWidth="9.00390625" defaultRowHeight="12.75"/>
  <cols>
    <col min="1" max="1" width="11.625" style="3" customWidth="1"/>
    <col min="2" max="2" width="11.875" style="1" customWidth="1"/>
    <col min="3" max="3" width="48.00390625" style="1" customWidth="1"/>
    <col min="4" max="4" width="18.625" style="1" customWidth="1"/>
    <col min="5" max="16384" width="9.375" style="1" customWidth="1"/>
  </cols>
  <sheetData>
    <row r="1" spans="1:4" s="5" customFormat="1" ht="21" customHeight="1" thickBot="1">
      <c r="A1" s="11"/>
      <c r="B1" s="12"/>
      <c r="C1" s="12"/>
      <c r="D1" s="83" t="s">
        <v>458</v>
      </c>
    </row>
    <row r="2" spans="1:4" s="6" customFormat="1" ht="15.75">
      <c r="A2" s="16" t="s">
        <v>47</v>
      </c>
      <c r="B2" s="17"/>
      <c r="C2" s="18" t="s">
        <v>48</v>
      </c>
      <c r="D2" s="19" t="s">
        <v>49</v>
      </c>
    </row>
    <row r="3" spans="1:4" s="6" customFormat="1" ht="16.5" thickBot="1">
      <c r="A3" s="20" t="s">
        <v>50</v>
      </c>
      <c r="B3" s="21"/>
      <c r="C3" s="218" t="s">
        <v>281</v>
      </c>
      <c r="D3" s="22" t="s">
        <v>468</v>
      </c>
    </row>
    <row r="4" spans="1:4" s="7" customFormat="1" ht="21" customHeight="1" thickBot="1">
      <c r="A4" s="97"/>
      <c r="B4" s="97"/>
      <c r="C4" s="97"/>
      <c r="D4" s="15" t="s">
        <v>53</v>
      </c>
    </row>
    <row r="5" spans="1:4" ht="36">
      <c r="A5" s="87" t="s">
        <v>54</v>
      </c>
      <c r="B5" s="88" t="s">
        <v>388</v>
      </c>
      <c r="C5" s="791" t="s">
        <v>55</v>
      </c>
      <c r="D5" s="793" t="s">
        <v>56</v>
      </c>
    </row>
    <row r="6" spans="1:4" ht="13.5" thickBot="1">
      <c r="A6" s="138" t="s">
        <v>57</v>
      </c>
      <c r="B6" s="139"/>
      <c r="C6" s="792"/>
      <c r="D6" s="794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197">
        <v>4</v>
      </c>
    </row>
    <row r="8" spans="1:4" s="9" customFormat="1" ht="15.75" customHeight="1" thickBot="1">
      <c r="A8" s="140"/>
      <c r="B8" s="141"/>
      <c r="C8" s="126" t="s">
        <v>58</v>
      </c>
      <c r="D8" s="142"/>
    </row>
    <row r="9" spans="1:4" s="8" customFormat="1" ht="12" customHeight="1" thickBot="1">
      <c r="A9" s="100">
        <v>1</v>
      </c>
      <c r="B9" s="101"/>
      <c r="C9" s="102" t="s">
        <v>59</v>
      </c>
      <c r="D9" s="368">
        <f>SUM(D10:D13)</f>
        <v>0</v>
      </c>
    </row>
    <row r="10" spans="1:4" ht="12" customHeight="1">
      <c r="A10" s="103"/>
      <c r="B10" s="104">
        <v>1</v>
      </c>
      <c r="C10" s="77" t="s">
        <v>440</v>
      </c>
      <c r="D10" s="231"/>
    </row>
    <row r="11" spans="1:4" ht="12" customHeight="1">
      <c r="A11" s="103"/>
      <c r="B11" s="104">
        <v>2</v>
      </c>
      <c r="C11" s="77" t="s">
        <v>327</v>
      </c>
      <c r="D11" s="231"/>
    </row>
    <row r="12" spans="1:4" ht="12" customHeight="1">
      <c r="A12" s="103"/>
      <c r="B12" s="104">
        <v>3</v>
      </c>
      <c r="C12" s="77" t="s">
        <v>328</v>
      </c>
      <c r="D12" s="231"/>
    </row>
    <row r="13" spans="1:4" ht="12" customHeight="1" thickBot="1">
      <c r="A13" s="103"/>
      <c r="B13" s="104">
        <v>4</v>
      </c>
      <c r="C13" s="77" t="s">
        <v>329</v>
      </c>
      <c r="D13" s="231"/>
    </row>
    <row r="14" spans="1:4" ht="12" customHeight="1" thickBot="1">
      <c r="A14" s="100">
        <v>4</v>
      </c>
      <c r="B14" s="122"/>
      <c r="C14" s="102" t="s">
        <v>64</v>
      </c>
      <c r="D14" s="232"/>
    </row>
    <row r="15" spans="1:4" s="8" customFormat="1" ht="12" customHeight="1" thickBot="1">
      <c r="A15" s="100">
        <v>5</v>
      </c>
      <c r="B15" s="101"/>
      <c r="C15" s="102" t="s">
        <v>363</v>
      </c>
      <c r="D15" s="369">
        <f>SUM(D16:D20)</f>
        <v>0</v>
      </c>
    </row>
    <row r="16" spans="1:4" s="2" customFormat="1" ht="12" customHeight="1">
      <c r="A16" s="113"/>
      <c r="B16" s="114">
        <v>1</v>
      </c>
      <c r="C16" s="115" t="s">
        <v>364</v>
      </c>
      <c r="D16" s="233"/>
    </row>
    <row r="17" spans="1:4" s="2" customFormat="1" ht="12" customHeight="1">
      <c r="A17" s="103"/>
      <c r="B17" s="104">
        <v>2</v>
      </c>
      <c r="C17" s="115" t="s">
        <v>365</v>
      </c>
      <c r="D17" s="231"/>
    </row>
    <row r="18" spans="1:4" s="2" customFormat="1" ht="12" customHeight="1">
      <c r="A18" s="103"/>
      <c r="B18" s="104">
        <v>3</v>
      </c>
      <c r="C18" s="77" t="s">
        <v>441</v>
      </c>
      <c r="D18" s="231"/>
    </row>
    <row r="19" spans="1:4" s="2" customFormat="1" ht="12" customHeight="1">
      <c r="A19" s="103"/>
      <c r="B19" s="104">
        <v>4</v>
      </c>
      <c r="C19" s="116" t="s">
        <v>366</v>
      </c>
      <c r="D19" s="231"/>
    </row>
    <row r="20" spans="1:4" s="2" customFormat="1" ht="12" customHeight="1" thickBot="1">
      <c r="A20" s="111"/>
      <c r="B20" s="112">
        <v>5</v>
      </c>
      <c r="C20" s="78" t="s">
        <v>367</v>
      </c>
      <c r="D20" s="234"/>
    </row>
    <row r="21" spans="1:4" ht="12" customHeight="1" thickBot="1">
      <c r="A21" s="100">
        <v>8</v>
      </c>
      <c r="B21" s="143"/>
      <c r="C21" s="102" t="s">
        <v>72</v>
      </c>
      <c r="D21" s="368">
        <f>D22+D23</f>
        <v>0</v>
      </c>
    </row>
    <row r="22" spans="1:4" ht="12" customHeight="1">
      <c r="A22" s="133"/>
      <c r="B22" s="110">
        <v>1</v>
      </c>
      <c r="C22" s="79" t="s">
        <v>180</v>
      </c>
      <c r="D22" s="235"/>
    </row>
    <row r="23" spans="1:4" ht="12" customHeight="1" thickBot="1">
      <c r="A23" s="135"/>
      <c r="B23" s="136">
        <v>2</v>
      </c>
      <c r="C23" s="80" t="s">
        <v>183</v>
      </c>
      <c r="D23" s="236"/>
    </row>
    <row r="24" spans="1:4" ht="12" customHeight="1" thickBot="1">
      <c r="A24" s="144">
        <v>9</v>
      </c>
      <c r="B24" s="145"/>
      <c r="C24" s="146" t="s">
        <v>85</v>
      </c>
      <c r="D24" s="237"/>
    </row>
    <row r="25" spans="1:4" s="2" customFormat="1" ht="15" customHeight="1" thickBot="1">
      <c r="A25" s="121"/>
      <c r="B25" s="122"/>
      <c r="C25" s="193" t="s">
        <v>32</v>
      </c>
      <c r="D25" s="370">
        <f>D9+D14+D15+D21+D24</f>
        <v>0</v>
      </c>
    </row>
    <row r="26" spans="1:4" s="2" customFormat="1" ht="12.75" customHeight="1" thickBot="1">
      <c r="A26" s="147"/>
      <c r="B26" s="148"/>
      <c r="C26" s="149"/>
      <c r="D26" s="238"/>
    </row>
    <row r="27" spans="1:4" s="9" customFormat="1" ht="15" customHeight="1" thickBot="1">
      <c r="A27" s="140"/>
      <c r="B27" s="141"/>
      <c r="C27" s="126" t="s">
        <v>73</v>
      </c>
      <c r="D27" s="239"/>
    </row>
    <row r="28" spans="1:4" s="8" customFormat="1" ht="12" customHeight="1" thickBot="1">
      <c r="A28" s="100">
        <v>10</v>
      </c>
      <c r="B28" s="101"/>
      <c r="C28" s="102" t="s">
        <v>74</v>
      </c>
      <c r="D28" s="369">
        <f>D29+SUM(D31:D38)+SUM(D40:D41)</f>
        <v>0</v>
      </c>
    </row>
    <row r="29" spans="1:4" ht="12" customHeight="1">
      <c r="A29" s="103"/>
      <c r="B29" s="104">
        <v>1</v>
      </c>
      <c r="C29" s="42" t="s">
        <v>35</v>
      </c>
      <c r="D29" s="231"/>
    </row>
    <row r="30" spans="1:4" ht="12" customHeight="1">
      <c r="A30" s="103"/>
      <c r="B30" s="104"/>
      <c r="C30" s="216" t="s">
        <v>389</v>
      </c>
      <c r="D30" s="240"/>
    </row>
    <row r="31" spans="1:4" ht="12" customHeight="1">
      <c r="A31" s="103"/>
      <c r="B31" s="104">
        <v>2</v>
      </c>
      <c r="C31" s="30" t="s">
        <v>36</v>
      </c>
      <c r="D31" s="231"/>
    </row>
    <row r="32" spans="1:4" ht="12" customHeight="1">
      <c r="A32" s="111"/>
      <c r="B32" s="112">
        <v>3</v>
      </c>
      <c r="C32" s="30" t="s">
        <v>397</v>
      </c>
      <c r="D32" s="234"/>
    </row>
    <row r="33" spans="1:4" ht="12" customHeight="1">
      <c r="A33" s="111"/>
      <c r="B33" s="112">
        <v>4</v>
      </c>
      <c r="C33" s="46" t="s">
        <v>197</v>
      </c>
      <c r="D33" s="234"/>
    </row>
    <row r="34" spans="1:4" ht="12" customHeight="1">
      <c r="A34" s="111"/>
      <c r="B34" s="112">
        <v>5</v>
      </c>
      <c r="C34" s="65" t="s">
        <v>372</v>
      </c>
      <c r="D34" s="234"/>
    </row>
    <row r="35" spans="1:4" ht="12" customHeight="1">
      <c r="A35" s="111"/>
      <c r="B35" s="112">
        <v>6</v>
      </c>
      <c r="C35" s="30" t="s">
        <v>307</v>
      </c>
      <c r="D35" s="234"/>
    </row>
    <row r="36" spans="1:4" ht="12" customHeight="1">
      <c r="A36" s="111"/>
      <c r="B36" s="112">
        <v>7</v>
      </c>
      <c r="C36" s="76" t="s">
        <v>348</v>
      </c>
      <c r="D36" s="234"/>
    </row>
    <row r="37" spans="1:4" s="8" customFormat="1" ht="12" customHeight="1">
      <c r="A37" s="103"/>
      <c r="B37" s="104">
        <v>8</v>
      </c>
      <c r="C37" s="30" t="s">
        <v>188</v>
      </c>
      <c r="D37" s="231"/>
    </row>
    <row r="38" spans="1:4" s="8" customFormat="1" ht="12" customHeight="1">
      <c r="A38" s="113"/>
      <c r="B38" s="114">
        <v>9</v>
      </c>
      <c r="C38" s="30" t="s">
        <v>37</v>
      </c>
      <c r="D38" s="233"/>
    </row>
    <row r="39" spans="1:4" s="8" customFormat="1" ht="12" customHeight="1">
      <c r="A39" s="113"/>
      <c r="B39" s="114"/>
      <c r="C39" s="220" t="s">
        <v>467</v>
      </c>
      <c r="D39" s="241"/>
    </row>
    <row r="40" spans="1:4" ht="12" customHeight="1">
      <c r="A40" s="113"/>
      <c r="B40" s="114">
        <v>10</v>
      </c>
      <c r="C40" s="47" t="s">
        <v>336</v>
      </c>
      <c r="D40" s="233"/>
    </row>
    <row r="41" spans="1:4" ht="12" customHeight="1" thickBot="1">
      <c r="A41" s="103"/>
      <c r="B41" s="104">
        <v>11</v>
      </c>
      <c r="C41" s="66" t="s">
        <v>341</v>
      </c>
      <c r="D41" s="231"/>
    </row>
    <row r="42" spans="1:4" s="8" customFormat="1" ht="12" customHeight="1" thickBot="1">
      <c r="A42" s="100">
        <v>11</v>
      </c>
      <c r="B42" s="101"/>
      <c r="C42" s="102" t="s">
        <v>76</v>
      </c>
      <c r="D42" s="369">
        <f>SUM(D43:D46)</f>
        <v>0</v>
      </c>
    </row>
    <row r="43" spans="1:4" ht="12" customHeight="1">
      <c r="A43" s="103"/>
      <c r="B43" s="104">
        <v>1</v>
      </c>
      <c r="C43" s="77" t="s">
        <v>398</v>
      </c>
      <c r="D43" s="231"/>
    </row>
    <row r="44" spans="1:4" ht="12" customHeight="1">
      <c r="A44" s="103"/>
      <c r="B44" s="104">
        <v>2</v>
      </c>
      <c r="C44" s="77" t="s">
        <v>399</v>
      </c>
      <c r="D44" s="231"/>
    </row>
    <row r="45" spans="1:4" ht="12" customHeight="1">
      <c r="A45" s="103"/>
      <c r="B45" s="104">
        <v>3</v>
      </c>
      <c r="C45" s="77" t="s">
        <v>373</v>
      </c>
      <c r="D45" s="231"/>
    </row>
    <row r="46" spans="1:4" ht="12" customHeight="1" thickBot="1">
      <c r="A46" s="103"/>
      <c r="B46" s="104">
        <v>4</v>
      </c>
      <c r="C46" s="77" t="s">
        <v>77</v>
      </c>
      <c r="D46" s="231"/>
    </row>
    <row r="47" spans="1:4" ht="15" customHeight="1" thickBot="1">
      <c r="A47" s="121"/>
      <c r="B47" s="122"/>
      <c r="C47" s="193" t="s">
        <v>81</v>
      </c>
      <c r="D47" s="370">
        <f>D28+D42</f>
        <v>0</v>
      </c>
    </row>
    <row r="48" ht="9.75" customHeight="1" thickBot="1"/>
    <row r="49" spans="1:4" ht="15" customHeight="1" thickBot="1">
      <c r="A49" s="150" t="s">
        <v>82</v>
      </c>
      <c r="B49" s="23"/>
      <c r="C49" s="151"/>
      <c r="D49" s="458"/>
    </row>
    <row r="50" spans="1:4" ht="14.25" customHeight="1">
      <c r="A50" s="796" t="s">
        <v>405</v>
      </c>
      <c r="B50" s="796"/>
      <c r="C50" s="796"/>
      <c r="D50" s="796"/>
    </row>
  </sheetData>
  <sheetProtection/>
  <mergeCells count="3">
    <mergeCell ref="C5:C6"/>
    <mergeCell ref="D5:D6"/>
    <mergeCell ref="A50:D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50"/>
  <sheetViews>
    <sheetView zoomScale="120" zoomScaleNormal="120" workbookViewId="0" topLeftCell="A19">
      <selection activeCell="D25" sqref="D25"/>
    </sheetView>
  </sheetViews>
  <sheetFormatPr defaultColWidth="9.00390625" defaultRowHeight="12.75"/>
  <cols>
    <col min="1" max="1" width="11.625" style="3" customWidth="1"/>
    <col min="2" max="2" width="12.375" style="1" customWidth="1"/>
    <col min="3" max="3" width="48.125" style="1" customWidth="1"/>
    <col min="4" max="4" width="18.625" style="554" customWidth="1"/>
    <col min="5" max="16384" width="9.375" style="1" customWidth="1"/>
  </cols>
  <sheetData>
    <row r="1" spans="1:4" s="5" customFormat="1" ht="21" customHeight="1" thickBot="1">
      <c r="A1" s="11"/>
      <c r="B1" s="12"/>
      <c r="C1" s="12"/>
      <c r="D1" s="83" t="s">
        <v>463</v>
      </c>
    </row>
    <row r="2" spans="1:4" s="6" customFormat="1" ht="15.75">
      <c r="A2" s="16" t="s">
        <v>47</v>
      </c>
      <c r="B2" s="17"/>
      <c r="C2" s="18" t="s">
        <v>92</v>
      </c>
      <c r="D2" s="19" t="s">
        <v>87</v>
      </c>
    </row>
    <row r="3" spans="1:4" s="6" customFormat="1" ht="16.5" thickBot="1">
      <c r="A3" s="20" t="s">
        <v>50</v>
      </c>
      <c r="B3" s="21"/>
      <c r="C3" s="490" t="s">
        <v>499</v>
      </c>
      <c r="D3" s="555">
        <v>1</v>
      </c>
    </row>
    <row r="4" spans="1:4" s="7" customFormat="1" ht="21" customHeight="1" thickBot="1">
      <c r="A4" s="97"/>
      <c r="B4" s="97"/>
      <c r="C4" s="97"/>
      <c r="D4" s="15" t="s">
        <v>53</v>
      </c>
    </row>
    <row r="5" spans="1:4" ht="36">
      <c r="A5" s="87" t="s">
        <v>54</v>
      </c>
      <c r="B5" s="88" t="s">
        <v>388</v>
      </c>
      <c r="C5" s="791" t="s">
        <v>55</v>
      </c>
      <c r="D5" s="793" t="s">
        <v>56</v>
      </c>
    </row>
    <row r="6" spans="1:4" ht="13.5" thickBot="1">
      <c r="A6" s="138" t="s">
        <v>57</v>
      </c>
      <c r="B6" s="139"/>
      <c r="C6" s="792"/>
      <c r="D6" s="794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556">
        <v>4</v>
      </c>
    </row>
    <row r="8" spans="1:4" s="9" customFormat="1" ht="15.75" customHeight="1" thickBot="1">
      <c r="A8" s="140"/>
      <c r="B8" s="141"/>
      <c r="C8" s="126" t="s">
        <v>58</v>
      </c>
      <c r="D8" s="142"/>
    </row>
    <row r="9" spans="1:4" s="8" customFormat="1" ht="12" customHeight="1" thickBot="1">
      <c r="A9" s="100">
        <v>1</v>
      </c>
      <c r="B9" s="101"/>
      <c r="C9" s="102" t="s">
        <v>59</v>
      </c>
      <c r="D9" s="368">
        <f>SUM(D10:D13)</f>
        <v>10648</v>
      </c>
    </row>
    <row r="10" spans="1:4" ht="12" customHeight="1">
      <c r="A10" s="103"/>
      <c r="B10" s="104">
        <v>1</v>
      </c>
      <c r="C10" s="77" t="s">
        <v>440</v>
      </c>
      <c r="D10" s="231"/>
    </row>
    <row r="11" spans="1:4" ht="12" customHeight="1">
      <c r="A11" s="103"/>
      <c r="B11" s="104">
        <v>2</v>
      </c>
      <c r="C11" s="77" t="s">
        <v>327</v>
      </c>
      <c r="D11" s="231">
        <v>10648</v>
      </c>
    </row>
    <row r="12" spans="1:4" ht="12" customHeight="1">
      <c r="A12" s="103"/>
      <c r="B12" s="104">
        <v>3</v>
      </c>
      <c r="C12" s="77" t="s">
        <v>328</v>
      </c>
      <c r="D12" s="231"/>
    </row>
    <row r="13" spans="1:4" ht="12" customHeight="1" thickBot="1">
      <c r="A13" s="103"/>
      <c r="B13" s="104">
        <v>4</v>
      </c>
      <c r="C13" s="77" t="s">
        <v>329</v>
      </c>
      <c r="D13" s="231"/>
    </row>
    <row r="14" spans="1:4" ht="12" customHeight="1" thickBot="1">
      <c r="A14" s="100">
        <v>4</v>
      </c>
      <c r="B14" s="122"/>
      <c r="C14" s="102" t="s">
        <v>64</v>
      </c>
      <c r="D14" s="232"/>
    </row>
    <row r="15" spans="1:4" s="8" customFormat="1" ht="12" customHeight="1" thickBot="1">
      <c r="A15" s="100">
        <v>5</v>
      </c>
      <c r="B15" s="101"/>
      <c r="C15" s="102" t="s">
        <v>363</v>
      </c>
      <c r="D15" s="369">
        <f>SUM(D16:D20)</f>
        <v>0</v>
      </c>
    </row>
    <row r="16" spans="1:4" s="2" customFormat="1" ht="12" customHeight="1">
      <c r="A16" s="113"/>
      <c r="B16" s="114">
        <v>1</v>
      </c>
      <c r="C16" s="115" t="s">
        <v>364</v>
      </c>
      <c r="D16" s="233"/>
    </row>
    <row r="17" spans="1:4" s="2" customFormat="1" ht="12" customHeight="1">
      <c r="A17" s="103"/>
      <c r="B17" s="104">
        <v>2</v>
      </c>
      <c r="C17" s="115" t="s">
        <v>365</v>
      </c>
      <c r="D17" s="231"/>
    </row>
    <row r="18" spans="1:4" s="2" customFormat="1" ht="12" customHeight="1">
      <c r="A18" s="103"/>
      <c r="B18" s="104">
        <v>3</v>
      </c>
      <c r="C18" s="77" t="s">
        <v>441</v>
      </c>
      <c r="D18" s="231"/>
    </row>
    <row r="19" spans="1:4" s="2" customFormat="1" ht="12" customHeight="1">
      <c r="A19" s="103"/>
      <c r="B19" s="104">
        <v>4</v>
      </c>
      <c r="C19" s="116" t="s">
        <v>366</v>
      </c>
      <c r="D19" s="231"/>
    </row>
    <row r="20" spans="1:4" s="2" customFormat="1" ht="12" customHeight="1" thickBot="1">
      <c r="A20" s="111"/>
      <c r="B20" s="112">
        <v>5</v>
      </c>
      <c r="C20" s="78" t="s">
        <v>367</v>
      </c>
      <c r="D20" s="234"/>
    </row>
    <row r="21" spans="1:4" ht="12" customHeight="1" thickBot="1">
      <c r="A21" s="100">
        <v>8</v>
      </c>
      <c r="B21" s="143"/>
      <c r="C21" s="102" t="s">
        <v>72</v>
      </c>
      <c r="D21" s="368">
        <f>D22+D23</f>
        <v>0</v>
      </c>
    </row>
    <row r="22" spans="1:4" ht="12" customHeight="1">
      <c r="A22" s="133"/>
      <c r="B22" s="110">
        <v>1</v>
      </c>
      <c r="C22" s="79" t="s">
        <v>180</v>
      </c>
      <c r="D22" s="235"/>
    </row>
    <row r="23" spans="1:4" ht="12" customHeight="1" thickBot="1">
      <c r="A23" s="135"/>
      <c r="B23" s="136">
        <v>2</v>
      </c>
      <c r="C23" s="80" t="s">
        <v>183</v>
      </c>
      <c r="D23" s="236"/>
    </row>
    <row r="24" spans="1:4" ht="12" customHeight="1" thickBot="1">
      <c r="A24" s="144">
        <v>9</v>
      </c>
      <c r="B24" s="145"/>
      <c r="C24" s="146" t="s">
        <v>85</v>
      </c>
      <c r="D24" s="237">
        <v>5108</v>
      </c>
    </row>
    <row r="25" spans="1:4" s="2" customFormat="1" ht="15" customHeight="1" thickBot="1">
      <c r="A25" s="121"/>
      <c r="B25" s="122"/>
      <c r="C25" s="193" t="s">
        <v>32</v>
      </c>
      <c r="D25" s="370">
        <f>D9+D14+D15+D21+D24</f>
        <v>15756</v>
      </c>
    </row>
    <row r="26" spans="1:4" s="2" customFormat="1" ht="12.75" customHeight="1" thickBot="1">
      <c r="A26" s="147"/>
      <c r="B26" s="148"/>
      <c r="C26" s="149"/>
      <c r="D26" s="238"/>
    </row>
    <row r="27" spans="1:4" s="9" customFormat="1" ht="15" customHeight="1" thickBot="1">
      <c r="A27" s="140"/>
      <c r="B27" s="141"/>
      <c r="C27" s="126" t="s">
        <v>73</v>
      </c>
      <c r="D27" s="239"/>
    </row>
    <row r="28" spans="1:4" s="8" customFormat="1" ht="12" customHeight="1" thickBot="1">
      <c r="A28" s="100">
        <v>10</v>
      </c>
      <c r="B28" s="101"/>
      <c r="C28" s="102" t="s">
        <v>74</v>
      </c>
      <c r="D28" s="369">
        <f>D29+SUM(D31:D38)+SUM(D40:D41)</f>
        <v>15756</v>
      </c>
    </row>
    <row r="29" spans="1:4" ht="12" customHeight="1">
      <c r="A29" s="103"/>
      <c r="B29" s="104">
        <v>1</v>
      </c>
      <c r="C29" s="42" t="s">
        <v>35</v>
      </c>
      <c r="D29" s="231">
        <v>6399</v>
      </c>
    </row>
    <row r="30" spans="1:4" ht="12" customHeight="1">
      <c r="A30" s="103"/>
      <c r="B30" s="104"/>
      <c r="C30" s="216" t="s">
        <v>389</v>
      </c>
      <c r="D30" s="557"/>
    </row>
    <row r="31" spans="1:4" ht="12" customHeight="1">
      <c r="A31" s="103"/>
      <c r="B31" s="104">
        <v>2</v>
      </c>
      <c r="C31" s="30" t="s">
        <v>36</v>
      </c>
      <c r="D31" s="231">
        <v>2049</v>
      </c>
    </row>
    <row r="32" spans="1:4" ht="12" customHeight="1">
      <c r="A32" s="111"/>
      <c r="B32" s="112">
        <v>3</v>
      </c>
      <c r="C32" s="30" t="s">
        <v>397</v>
      </c>
      <c r="D32" s="234">
        <v>7176</v>
      </c>
    </row>
    <row r="33" spans="1:4" ht="12" customHeight="1">
      <c r="A33" s="111"/>
      <c r="B33" s="112">
        <v>4</v>
      </c>
      <c r="C33" s="46" t="s">
        <v>197</v>
      </c>
      <c r="D33" s="234">
        <v>132</v>
      </c>
    </row>
    <row r="34" spans="1:4" ht="12" customHeight="1">
      <c r="A34" s="111"/>
      <c r="B34" s="112">
        <v>5</v>
      </c>
      <c r="C34" s="65" t="s">
        <v>372</v>
      </c>
      <c r="D34" s="234"/>
    </row>
    <row r="35" spans="1:4" ht="12" customHeight="1">
      <c r="A35" s="111"/>
      <c r="B35" s="112">
        <v>6</v>
      </c>
      <c r="C35" s="30" t="s">
        <v>307</v>
      </c>
      <c r="D35" s="234"/>
    </row>
    <row r="36" spans="1:4" ht="12" customHeight="1">
      <c r="A36" s="111"/>
      <c r="B36" s="112">
        <v>7</v>
      </c>
      <c r="C36" s="76" t="s">
        <v>348</v>
      </c>
      <c r="D36" s="234"/>
    </row>
    <row r="37" spans="1:4" s="8" customFormat="1" ht="12" customHeight="1">
      <c r="A37" s="103"/>
      <c r="B37" s="104">
        <v>8</v>
      </c>
      <c r="C37" s="30" t="s">
        <v>188</v>
      </c>
      <c r="D37" s="231"/>
    </row>
    <row r="38" spans="1:4" s="8" customFormat="1" ht="12" customHeight="1">
      <c r="A38" s="113"/>
      <c r="B38" s="114">
        <v>9</v>
      </c>
      <c r="C38" s="30" t="s">
        <v>37</v>
      </c>
      <c r="D38" s="233"/>
    </row>
    <row r="39" spans="1:4" s="8" customFormat="1" ht="12" customHeight="1">
      <c r="A39" s="113"/>
      <c r="B39" s="114"/>
      <c r="C39" s="220" t="s">
        <v>467</v>
      </c>
      <c r="D39" s="553"/>
    </row>
    <row r="40" spans="1:4" ht="12" customHeight="1">
      <c r="A40" s="113"/>
      <c r="B40" s="114">
        <v>10</v>
      </c>
      <c r="C40" s="47" t="s">
        <v>336</v>
      </c>
      <c r="D40" s="233"/>
    </row>
    <row r="41" spans="1:4" ht="12" customHeight="1" thickBot="1">
      <c r="A41" s="103"/>
      <c r="B41" s="104">
        <v>11</v>
      </c>
      <c r="C41" s="66" t="s">
        <v>341</v>
      </c>
      <c r="D41" s="231"/>
    </row>
    <row r="42" spans="1:4" s="8" customFormat="1" ht="12" customHeight="1" thickBot="1">
      <c r="A42" s="100">
        <v>11</v>
      </c>
      <c r="B42" s="101"/>
      <c r="C42" s="102" t="s">
        <v>76</v>
      </c>
      <c r="D42" s="369">
        <f>SUM(D43:D46)</f>
        <v>0</v>
      </c>
    </row>
    <row r="43" spans="1:4" ht="12" customHeight="1">
      <c r="A43" s="103"/>
      <c r="B43" s="104">
        <v>1</v>
      </c>
      <c r="C43" s="77" t="s">
        <v>398</v>
      </c>
      <c r="D43" s="231"/>
    </row>
    <row r="44" spans="1:4" ht="12" customHeight="1">
      <c r="A44" s="103"/>
      <c r="B44" s="104">
        <v>2</v>
      </c>
      <c r="C44" s="77" t="s">
        <v>399</v>
      </c>
      <c r="D44" s="231"/>
    </row>
    <row r="45" spans="1:4" ht="12" customHeight="1">
      <c r="A45" s="103"/>
      <c r="B45" s="104">
        <v>3</v>
      </c>
      <c r="C45" s="77" t="s">
        <v>373</v>
      </c>
      <c r="D45" s="231"/>
    </row>
    <row r="46" spans="1:4" ht="12" customHeight="1" thickBot="1">
      <c r="A46" s="103"/>
      <c r="B46" s="104">
        <v>4</v>
      </c>
      <c r="C46" s="77" t="s">
        <v>77</v>
      </c>
      <c r="D46" s="231"/>
    </row>
    <row r="47" spans="1:4" ht="15" customHeight="1" thickBot="1">
      <c r="A47" s="121"/>
      <c r="B47" s="122"/>
      <c r="C47" s="193" t="s">
        <v>81</v>
      </c>
      <c r="D47" s="370">
        <f>D28+D42</f>
        <v>15756</v>
      </c>
    </row>
    <row r="48" ht="9.75" customHeight="1" thickBot="1"/>
    <row r="49" spans="1:4" ht="15" customHeight="1" thickBot="1">
      <c r="A49" s="150" t="s">
        <v>82</v>
      </c>
      <c r="B49" s="23"/>
      <c r="C49" s="151"/>
      <c r="D49" s="458">
        <v>4</v>
      </c>
    </row>
    <row r="50" spans="1:4" ht="14.25" customHeight="1">
      <c r="A50" s="796" t="s">
        <v>405</v>
      </c>
      <c r="B50" s="796"/>
      <c r="C50" s="796"/>
      <c r="D50" s="796"/>
    </row>
  </sheetData>
  <sheetProtection/>
  <mergeCells count="3">
    <mergeCell ref="C5:C6"/>
    <mergeCell ref="D5:D6"/>
    <mergeCell ref="A50:D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D50"/>
  <sheetViews>
    <sheetView zoomScale="120" zoomScaleNormal="120" workbookViewId="0" topLeftCell="A16">
      <selection activeCell="A50" sqref="A50:D50"/>
    </sheetView>
  </sheetViews>
  <sheetFormatPr defaultColWidth="9.00390625" defaultRowHeight="12.75"/>
  <cols>
    <col min="1" max="1" width="11.625" style="3" customWidth="1"/>
    <col min="2" max="2" width="11.625" style="1" customWidth="1"/>
    <col min="3" max="3" width="47.625" style="1" customWidth="1"/>
    <col min="4" max="4" width="18.625" style="554" customWidth="1"/>
    <col min="5" max="16384" width="9.375" style="1" customWidth="1"/>
  </cols>
  <sheetData>
    <row r="1" spans="1:4" s="5" customFormat="1" ht="21" customHeight="1" thickBot="1">
      <c r="A1" s="11"/>
      <c r="B1" s="12"/>
      <c r="C1" s="12"/>
      <c r="D1" s="83" t="s">
        <v>457</v>
      </c>
    </row>
    <row r="2" spans="1:4" s="6" customFormat="1" ht="15.75">
      <c r="A2" s="16" t="s">
        <v>47</v>
      </c>
      <c r="B2" s="17"/>
      <c r="C2" s="18" t="s">
        <v>93</v>
      </c>
      <c r="D2" s="19" t="s">
        <v>88</v>
      </c>
    </row>
    <row r="3" spans="1:4" s="6" customFormat="1" ht="16.5" thickBot="1">
      <c r="A3" s="20" t="s">
        <v>50</v>
      </c>
      <c r="B3" s="21"/>
      <c r="C3" s="490" t="s">
        <v>500</v>
      </c>
      <c r="D3" s="555">
        <v>1</v>
      </c>
    </row>
    <row r="4" spans="1:4" s="7" customFormat="1" ht="21" customHeight="1" thickBot="1">
      <c r="A4" s="97"/>
      <c r="B4" s="97"/>
      <c r="C4" s="97"/>
      <c r="D4" s="15" t="s">
        <v>53</v>
      </c>
    </row>
    <row r="5" spans="1:4" ht="36">
      <c r="A5" s="87" t="s">
        <v>54</v>
      </c>
      <c r="B5" s="88" t="s">
        <v>388</v>
      </c>
      <c r="C5" s="791" t="s">
        <v>55</v>
      </c>
      <c r="D5" s="793" t="s">
        <v>56</v>
      </c>
    </row>
    <row r="6" spans="1:4" ht="13.5" thickBot="1">
      <c r="A6" s="138" t="s">
        <v>57</v>
      </c>
      <c r="B6" s="139"/>
      <c r="C6" s="792"/>
      <c r="D6" s="794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556">
        <v>4</v>
      </c>
    </row>
    <row r="8" spans="1:4" s="9" customFormat="1" ht="15.75" customHeight="1" thickBot="1">
      <c r="A8" s="140"/>
      <c r="B8" s="141"/>
      <c r="C8" s="126" t="s">
        <v>58</v>
      </c>
      <c r="D8" s="142"/>
    </row>
    <row r="9" spans="1:4" s="8" customFormat="1" ht="12" customHeight="1" thickBot="1">
      <c r="A9" s="100">
        <v>1</v>
      </c>
      <c r="B9" s="101"/>
      <c r="C9" s="102" t="s">
        <v>59</v>
      </c>
      <c r="D9" s="368">
        <f>SUM(D10:D13)</f>
        <v>0</v>
      </c>
    </row>
    <row r="10" spans="1:4" ht="12" customHeight="1">
      <c r="A10" s="103"/>
      <c r="B10" s="104">
        <v>1</v>
      </c>
      <c r="C10" s="77" t="s">
        <v>440</v>
      </c>
      <c r="D10" s="231"/>
    </row>
    <row r="11" spans="1:4" ht="12" customHeight="1">
      <c r="A11" s="103"/>
      <c r="B11" s="104">
        <v>2</v>
      </c>
      <c r="C11" s="77" t="s">
        <v>327</v>
      </c>
      <c r="D11" s="231"/>
    </row>
    <row r="12" spans="1:4" ht="12" customHeight="1">
      <c r="A12" s="103"/>
      <c r="B12" s="104">
        <v>3</v>
      </c>
      <c r="C12" s="77" t="s">
        <v>328</v>
      </c>
      <c r="D12" s="231"/>
    </row>
    <row r="13" spans="1:4" ht="12" customHeight="1" thickBot="1">
      <c r="A13" s="103"/>
      <c r="B13" s="104">
        <v>4</v>
      </c>
      <c r="C13" s="77" t="s">
        <v>329</v>
      </c>
      <c r="D13" s="231"/>
    </row>
    <row r="14" spans="1:4" ht="12" customHeight="1" thickBot="1">
      <c r="A14" s="100">
        <v>4</v>
      </c>
      <c r="B14" s="122"/>
      <c r="C14" s="102" t="s">
        <v>64</v>
      </c>
      <c r="D14" s="232"/>
    </row>
    <row r="15" spans="1:4" s="8" customFormat="1" ht="12" customHeight="1" thickBot="1">
      <c r="A15" s="100">
        <v>5</v>
      </c>
      <c r="B15" s="101"/>
      <c r="C15" s="102" t="s">
        <v>363</v>
      </c>
      <c r="D15" s="369">
        <f>SUM(D16:D20)</f>
        <v>0</v>
      </c>
    </row>
    <row r="16" spans="1:4" s="2" customFormat="1" ht="12" customHeight="1">
      <c r="A16" s="113"/>
      <c r="B16" s="114">
        <v>1</v>
      </c>
      <c r="C16" s="115" t="s">
        <v>364</v>
      </c>
      <c r="D16" s="233"/>
    </row>
    <row r="17" spans="1:4" s="2" customFormat="1" ht="12" customHeight="1">
      <c r="A17" s="103"/>
      <c r="B17" s="104">
        <v>2</v>
      </c>
      <c r="C17" s="115" t="s">
        <v>365</v>
      </c>
      <c r="D17" s="231"/>
    </row>
    <row r="18" spans="1:4" s="2" customFormat="1" ht="12" customHeight="1">
      <c r="A18" s="103"/>
      <c r="B18" s="104">
        <v>3</v>
      </c>
      <c r="C18" s="77" t="s">
        <v>441</v>
      </c>
      <c r="D18" s="231"/>
    </row>
    <row r="19" spans="1:4" s="2" customFormat="1" ht="12" customHeight="1">
      <c r="A19" s="103"/>
      <c r="B19" s="104">
        <v>4</v>
      </c>
      <c r="C19" s="116" t="s">
        <v>366</v>
      </c>
      <c r="D19" s="231"/>
    </row>
    <row r="20" spans="1:4" s="2" customFormat="1" ht="12" customHeight="1" thickBot="1">
      <c r="A20" s="111"/>
      <c r="B20" s="112">
        <v>5</v>
      </c>
      <c r="C20" s="78" t="s">
        <v>367</v>
      </c>
      <c r="D20" s="234"/>
    </row>
    <row r="21" spans="1:4" ht="12" customHeight="1" thickBot="1">
      <c r="A21" s="100">
        <v>8</v>
      </c>
      <c r="B21" s="143"/>
      <c r="C21" s="102" t="s">
        <v>72</v>
      </c>
      <c r="D21" s="368">
        <f>D22+D23</f>
        <v>0</v>
      </c>
    </row>
    <row r="22" spans="1:4" ht="12" customHeight="1">
      <c r="A22" s="133"/>
      <c r="B22" s="110">
        <v>1</v>
      </c>
      <c r="C22" s="79" t="s">
        <v>180</v>
      </c>
      <c r="D22" s="235"/>
    </row>
    <row r="23" spans="1:4" ht="12" customHeight="1" thickBot="1">
      <c r="A23" s="135"/>
      <c r="B23" s="136">
        <v>2</v>
      </c>
      <c r="C23" s="80" t="s">
        <v>183</v>
      </c>
      <c r="D23" s="236"/>
    </row>
    <row r="24" spans="1:4" ht="12" customHeight="1" thickBot="1">
      <c r="A24" s="144">
        <v>9</v>
      </c>
      <c r="B24" s="145"/>
      <c r="C24" s="146" t="s">
        <v>85</v>
      </c>
      <c r="D24" s="237">
        <v>3781</v>
      </c>
    </row>
    <row r="25" spans="1:4" s="2" customFormat="1" ht="15" customHeight="1" thickBot="1">
      <c r="A25" s="121"/>
      <c r="B25" s="122"/>
      <c r="C25" s="193" t="s">
        <v>32</v>
      </c>
      <c r="D25" s="370">
        <f>D9+D14+D15+D21+D24</f>
        <v>3781</v>
      </c>
    </row>
    <row r="26" spans="1:4" s="2" customFormat="1" ht="12.75" customHeight="1" thickBot="1">
      <c r="A26" s="147"/>
      <c r="B26" s="148"/>
      <c r="C26" s="149"/>
      <c r="D26" s="238"/>
    </row>
    <row r="27" spans="1:4" s="9" customFormat="1" ht="15" customHeight="1" thickBot="1">
      <c r="A27" s="140"/>
      <c r="B27" s="141"/>
      <c r="C27" s="126" t="s">
        <v>73</v>
      </c>
      <c r="D27" s="239"/>
    </row>
    <row r="28" spans="1:4" s="8" customFormat="1" ht="12" customHeight="1" thickBot="1">
      <c r="A28" s="100">
        <v>10</v>
      </c>
      <c r="B28" s="101"/>
      <c r="C28" s="102" t="s">
        <v>74</v>
      </c>
      <c r="D28" s="369">
        <f>D29+SUM(D31:D38)+SUM(D40:D41)</f>
        <v>3781</v>
      </c>
    </row>
    <row r="29" spans="1:4" ht="12" customHeight="1">
      <c r="A29" s="103"/>
      <c r="B29" s="104">
        <v>1</v>
      </c>
      <c r="C29" s="42" t="s">
        <v>35</v>
      </c>
      <c r="D29" s="231">
        <v>1182</v>
      </c>
    </row>
    <row r="30" spans="1:4" ht="12" customHeight="1">
      <c r="A30" s="103"/>
      <c r="B30" s="104"/>
      <c r="C30" s="216" t="s">
        <v>389</v>
      </c>
      <c r="D30" s="557"/>
    </row>
    <row r="31" spans="1:4" ht="12" customHeight="1">
      <c r="A31" s="103"/>
      <c r="B31" s="104">
        <v>2</v>
      </c>
      <c r="C31" s="30" t="s">
        <v>36</v>
      </c>
      <c r="D31" s="231">
        <v>373</v>
      </c>
    </row>
    <row r="32" spans="1:4" ht="12" customHeight="1">
      <c r="A32" s="111"/>
      <c r="B32" s="112">
        <v>3</v>
      </c>
      <c r="C32" s="30" t="s">
        <v>397</v>
      </c>
      <c r="D32" s="234">
        <v>2226</v>
      </c>
    </row>
    <row r="33" spans="1:4" ht="12" customHeight="1">
      <c r="A33" s="111"/>
      <c r="B33" s="112">
        <v>4</v>
      </c>
      <c r="C33" s="46" t="s">
        <v>197</v>
      </c>
      <c r="D33" s="234"/>
    </row>
    <row r="34" spans="1:4" ht="12" customHeight="1">
      <c r="A34" s="111"/>
      <c r="B34" s="112">
        <v>5</v>
      </c>
      <c r="C34" s="65" t="s">
        <v>372</v>
      </c>
      <c r="D34" s="234"/>
    </row>
    <row r="35" spans="1:4" ht="12" customHeight="1">
      <c r="A35" s="111"/>
      <c r="B35" s="112">
        <v>6</v>
      </c>
      <c r="C35" s="30" t="s">
        <v>307</v>
      </c>
      <c r="D35" s="234"/>
    </row>
    <row r="36" spans="1:4" ht="12" customHeight="1">
      <c r="A36" s="111"/>
      <c r="B36" s="112">
        <v>7</v>
      </c>
      <c r="C36" s="76" t="s">
        <v>348</v>
      </c>
      <c r="D36" s="234"/>
    </row>
    <row r="37" spans="1:4" s="8" customFormat="1" ht="12" customHeight="1">
      <c r="A37" s="103"/>
      <c r="B37" s="104">
        <v>8</v>
      </c>
      <c r="C37" s="30" t="s">
        <v>188</v>
      </c>
      <c r="D37" s="231"/>
    </row>
    <row r="38" spans="1:4" s="8" customFormat="1" ht="12" customHeight="1">
      <c r="A38" s="113"/>
      <c r="B38" s="114">
        <v>9</v>
      </c>
      <c r="C38" s="30" t="s">
        <v>37</v>
      </c>
      <c r="D38" s="233"/>
    </row>
    <row r="39" spans="1:4" s="8" customFormat="1" ht="12" customHeight="1">
      <c r="A39" s="113"/>
      <c r="B39" s="114"/>
      <c r="C39" s="220" t="s">
        <v>467</v>
      </c>
      <c r="D39" s="553"/>
    </row>
    <row r="40" spans="1:4" ht="12" customHeight="1">
      <c r="A40" s="113"/>
      <c r="B40" s="114">
        <v>10</v>
      </c>
      <c r="C40" s="47" t="s">
        <v>336</v>
      </c>
      <c r="D40" s="233"/>
    </row>
    <row r="41" spans="1:4" ht="12" customHeight="1" thickBot="1">
      <c r="A41" s="103"/>
      <c r="B41" s="104">
        <v>11</v>
      </c>
      <c r="C41" s="66" t="s">
        <v>341</v>
      </c>
      <c r="D41" s="231"/>
    </row>
    <row r="42" spans="1:4" s="8" customFormat="1" ht="12" customHeight="1" thickBot="1">
      <c r="A42" s="100">
        <v>11</v>
      </c>
      <c r="B42" s="101"/>
      <c r="C42" s="102" t="s">
        <v>76</v>
      </c>
      <c r="D42" s="369">
        <f>SUM(D43:D46)</f>
        <v>0</v>
      </c>
    </row>
    <row r="43" spans="1:4" ht="12" customHeight="1">
      <c r="A43" s="103"/>
      <c r="B43" s="104">
        <v>1</v>
      </c>
      <c r="C43" s="77" t="s">
        <v>398</v>
      </c>
      <c r="D43" s="231"/>
    </row>
    <row r="44" spans="1:4" ht="12" customHeight="1">
      <c r="A44" s="103"/>
      <c r="B44" s="104">
        <v>2</v>
      </c>
      <c r="C44" s="77" t="s">
        <v>399</v>
      </c>
      <c r="D44" s="231"/>
    </row>
    <row r="45" spans="1:4" ht="12" customHeight="1">
      <c r="A45" s="103"/>
      <c r="B45" s="104">
        <v>3</v>
      </c>
      <c r="C45" s="77" t="s">
        <v>373</v>
      </c>
      <c r="D45" s="231"/>
    </row>
    <row r="46" spans="1:4" ht="12" customHeight="1" thickBot="1">
      <c r="A46" s="103"/>
      <c r="B46" s="104">
        <v>4</v>
      </c>
      <c r="C46" s="77" t="s">
        <v>77</v>
      </c>
      <c r="D46" s="231"/>
    </row>
    <row r="47" spans="1:4" ht="15" customHeight="1" thickBot="1">
      <c r="A47" s="121"/>
      <c r="B47" s="122"/>
      <c r="C47" s="193" t="s">
        <v>81</v>
      </c>
      <c r="D47" s="370">
        <f>D28+D42</f>
        <v>3781</v>
      </c>
    </row>
    <row r="48" ht="9.75" customHeight="1" thickBot="1"/>
    <row r="49" spans="1:4" ht="15" customHeight="1" thickBot="1">
      <c r="A49" s="150" t="s">
        <v>82</v>
      </c>
      <c r="B49" s="23"/>
      <c r="C49" s="151"/>
      <c r="D49" s="458">
        <v>1</v>
      </c>
    </row>
    <row r="50" spans="1:4" ht="14.25" customHeight="1">
      <c r="A50" s="796" t="s">
        <v>405</v>
      </c>
      <c r="B50" s="796"/>
      <c r="C50" s="796"/>
      <c r="D50" s="796"/>
    </row>
  </sheetData>
  <sheetProtection/>
  <mergeCells count="3">
    <mergeCell ref="C5:C6"/>
    <mergeCell ref="D5:D6"/>
    <mergeCell ref="A50:D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D50"/>
  <sheetViews>
    <sheetView zoomScale="120" zoomScaleNormal="120" workbookViewId="0" topLeftCell="A13">
      <selection activeCell="D25" sqref="D25"/>
    </sheetView>
  </sheetViews>
  <sheetFormatPr defaultColWidth="9.00390625" defaultRowHeight="12.75"/>
  <cols>
    <col min="1" max="1" width="11.625" style="3" customWidth="1"/>
    <col min="2" max="2" width="12.375" style="1" customWidth="1"/>
    <col min="3" max="3" width="47.625" style="1" customWidth="1"/>
    <col min="4" max="4" width="18.625" style="554" customWidth="1"/>
    <col min="5" max="16384" width="9.375" style="1" customWidth="1"/>
  </cols>
  <sheetData>
    <row r="1" spans="1:4" s="5" customFormat="1" ht="21" customHeight="1" thickBot="1">
      <c r="A1" s="11"/>
      <c r="B1" s="12"/>
      <c r="C1" s="12"/>
      <c r="D1" s="83" t="s">
        <v>501</v>
      </c>
    </row>
    <row r="2" spans="1:4" s="6" customFormat="1" ht="15.75">
      <c r="A2" s="16" t="s">
        <v>47</v>
      </c>
      <c r="B2" s="17"/>
      <c r="C2" s="28" t="s">
        <v>502</v>
      </c>
      <c r="D2" s="19" t="s">
        <v>90</v>
      </c>
    </row>
    <row r="3" spans="1:4" s="6" customFormat="1" ht="16.5" thickBot="1">
      <c r="A3" s="20" t="s">
        <v>50</v>
      </c>
      <c r="B3" s="21"/>
      <c r="C3" s="490" t="s">
        <v>503</v>
      </c>
      <c r="D3" s="555">
        <v>1</v>
      </c>
    </row>
    <row r="4" spans="1:4" s="7" customFormat="1" ht="21" customHeight="1" thickBot="1">
      <c r="A4" s="97"/>
      <c r="B4" s="97"/>
      <c r="C4" s="97"/>
      <c r="D4" s="15" t="s">
        <v>53</v>
      </c>
    </row>
    <row r="5" spans="1:4" ht="36">
      <c r="A5" s="87" t="s">
        <v>54</v>
      </c>
      <c r="B5" s="88" t="s">
        <v>388</v>
      </c>
      <c r="C5" s="791" t="s">
        <v>55</v>
      </c>
      <c r="D5" s="793" t="s">
        <v>56</v>
      </c>
    </row>
    <row r="6" spans="1:4" ht="13.5" thickBot="1">
      <c r="A6" s="138" t="s">
        <v>57</v>
      </c>
      <c r="B6" s="139"/>
      <c r="C6" s="792"/>
      <c r="D6" s="794"/>
    </row>
    <row r="7" spans="1:4" s="4" customFormat="1" ht="12" customHeight="1" thickBot="1">
      <c r="A7" s="195">
        <v>1</v>
      </c>
      <c r="B7" s="196">
        <v>2</v>
      </c>
      <c r="C7" s="196">
        <v>3</v>
      </c>
      <c r="D7" s="556">
        <v>4</v>
      </c>
    </row>
    <row r="8" spans="1:4" s="9" customFormat="1" ht="15.75" customHeight="1" thickBot="1">
      <c r="A8" s="140"/>
      <c r="B8" s="141"/>
      <c r="C8" s="126" t="s">
        <v>58</v>
      </c>
      <c r="D8" s="142"/>
    </row>
    <row r="9" spans="1:4" s="8" customFormat="1" ht="12" customHeight="1" thickBot="1">
      <c r="A9" s="100">
        <v>1</v>
      </c>
      <c r="B9" s="101"/>
      <c r="C9" s="102" t="s">
        <v>59</v>
      </c>
      <c r="D9" s="368">
        <f>SUM(D10:D13)</f>
        <v>335</v>
      </c>
    </row>
    <row r="10" spans="1:4" ht="12" customHeight="1">
      <c r="A10" s="103"/>
      <c r="B10" s="104">
        <v>1</v>
      </c>
      <c r="C10" s="77" t="s">
        <v>482</v>
      </c>
      <c r="D10" s="231"/>
    </row>
    <row r="11" spans="1:4" ht="12" customHeight="1">
      <c r="A11" s="103"/>
      <c r="B11" s="104">
        <v>2</v>
      </c>
      <c r="C11" s="77" t="s">
        <v>327</v>
      </c>
      <c r="D11" s="231">
        <v>335</v>
      </c>
    </row>
    <row r="12" spans="1:4" ht="12" customHeight="1">
      <c r="A12" s="103"/>
      <c r="B12" s="104">
        <v>3</v>
      </c>
      <c r="C12" s="77" t="s">
        <v>328</v>
      </c>
      <c r="D12" s="231"/>
    </row>
    <row r="13" spans="1:4" ht="12" customHeight="1" thickBot="1">
      <c r="A13" s="103"/>
      <c r="B13" s="104">
        <v>4</v>
      </c>
      <c r="C13" s="77" t="s">
        <v>329</v>
      </c>
      <c r="D13" s="231"/>
    </row>
    <row r="14" spans="1:4" ht="12" customHeight="1" thickBot="1">
      <c r="A14" s="100">
        <v>4</v>
      </c>
      <c r="B14" s="122"/>
      <c r="C14" s="102" t="s">
        <v>64</v>
      </c>
      <c r="D14" s="232"/>
    </row>
    <row r="15" spans="1:4" s="8" customFormat="1" ht="12" customHeight="1" thickBot="1">
      <c r="A15" s="100">
        <v>5</v>
      </c>
      <c r="B15" s="101"/>
      <c r="C15" s="102" t="s">
        <v>363</v>
      </c>
      <c r="D15" s="369">
        <f>SUM(D16:D20)</f>
        <v>2124</v>
      </c>
    </row>
    <row r="16" spans="1:4" s="2" customFormat="1" ht="12" customHeight="1">
      <c r="A16" s="113"/>
      <c r="B16" s="114">
        <v>1</v>
      </c>
      <c r="C16" s="115" t="s">
        <v>364</v>
      </c>
      <c r="D16" s="233">
        <v>2124</v>
      </c>
    </row>
    <row r="17" spans="1:4" s="2" customFormat="1" ht="12" customHeight="1">
      <c r="A17" s="103"/>
      <c r="B17" s="104">
        <v>2</v>
      </c>
      <c r="C17" s="115" t="s">
        <v>365</v>
      </c>
      <c r="D17" s="231"/>
    </row>
    <row r="18" spans="1:4" s="2" customFormat="1" ht="12" customHeight="1">
      <c r="A18" s="103"/>
      <c r="B18" s="104">
        <v>3</v>
      </c>
      <c r="C18" s="77" t="s">
        <v>441</v>
      </c>
      <c r="D18" s="231"/>
    </row>
    <row r="19" spans="1:4" s="2" customFormat="1" ht="12" customHeight="1">
      <c r="A19" s="103"/>
      <c r="B19" s="104">
        <v>4</v>
      </c>
      <c r="C19" s="116" t="s">
        <v>366</v>
      </c>
      <c r="D19" s="231"/>
    </row>
    <row r="20" spans="1:4" s="2" customFormat="1" ht="12" customHeight="1" thickBot="1">
      <c r="A20" s="111"/>
      <c r="B20" s="112">
        <v>5</v>
      </c>
      <c r="C20" s="78" t="s">
        <v>367</v>
      </c>
      <c r="D20" s="234"/>
    </row>
    <row r="21" spans="1:4" ht="12" customHeight="1" thickBot="1">
      <c r="A21" s="100">
        <v>8</v>
      </c>
      <c r="B21" s="143"/>
      <c r="C21" s="102" t="s">
        <v>72</v>
      </c>
      <c r="D21" s="368">
        <f>D22+D23</f>
        <v>0</v>
      </c>
    </row>
    <row r="22" spans="1:4" ht="12" customHeight="1">
      <c r="A22" s="133"/>
      <c r="B22" s="110">
        <v>1</v>
      </c>
      <c r="C22" s="79" t="s">
        <v>180</v>
      </c>
      <c r="D22" s="235"/>
    </row>
    <row r="23" spans="1:4" ht="12" customHeight="1" thickBot="1">
      <c r="A23" s="135"/>
      <c r="B23" s="136">
        <v>2</v>
      </c>
      <c r="C23" s="80" t="s">
        <v>183</v>
      </c>
      <c r="D23" s="236"/>
    </row>
    <row r="24" spans="1:4" ht="12" customHeight="1" thickBot="1">
      <c r="A24" s="144">
        <v>9</v>
      </c>
      <c r="B24" s="145"/>
      <c r="C24" s="146" t="s">
        <v>85</v>
      </c>
      <c r="D24" s="237">
        <v>20699</v>
      </c>
    </row>
    <row r="25" spans="1:4" s="2" customFormat="1" ht="15" customHeight="1" thickBot="1">
      <c r="A25" s="121"/>
      <c r="B25" s="122"/>
      <c r="C25" s="193" t="s">
        <v>32</v>
      </c>
      <c r="D25" s="370">
        <f>D9+D14+D15+D21+D24</f>
        <v>23158</v>
      </c>
    </row>
    <row r="26" spans="1:4" s="2" customFormat="1" ht="12.75" customHeight="1" thickBot="1">
      <c r="A26" s="147"/>
      <c r="B26" s="148"/>
      <c r="C26" s="149"/>
      <c r="D26" s="238"/>
    </row>
    <row r="27" spans="1:4" s="9" customFormat="1" ht="15" customHeight="1" thickBot="1">
      <c r="A27" s="140"/>
      <c r="B27" s="141"/>
      <c r="C27" s="126" t="s">
        <v>73</v>
      </c>
      <c r="D27" s="239"/>
    </row>
    <row r="28" spans="1:4" s="8" customFormat="1" ht="12" customHeight="1" thickBot="1">
      <c r="A28" s="100">
        <v>10</v>
      </c>
      <c r="B28" s="101"/>
      <c r="C28" s="102" t="s">
        <v>74</v>
      </c>
      <c r="D28" s="369">
        <f>D29+SUM(D31:D38)+SUM(D40:D41)</f>
        <v>23158</v>
      </c>
    </row>
    <row r="29" spans="1:4" ht="12" customHeight="1">
      <c r="A29" s="103"/>
      <c r="B29" s="104">
        <v>1</v>
      </c>
      <c r="C29" s="42" t="s">
        <v>35</v>
      </c>
      <c r="D29" s="231">
        <v>11983</v>
      </c>
    </row>
    <row r="30" spans="1:4" ht="12" customHeight="1">
      <c r="A30" s="103"/>
      <c r="B30" s="104"/>
      <c r="C30" s="216" t="s">
        <v>389</v>
      </c>
      <c r="D30" s="231"/>
    </row>
    <row r="31" spans="1:4" ht="12" customHeight="1">
      <c r="A31" s="103"/>
      <c r="B31" s="104">
        <v>2</v>
      </c>
      <c r="C31" s="30" t="s">
        <v>36</v>
      </c>
      <c r="D31" s="231">
        <v>3696</v>
      </c>
    </row>
    <row r="32" spans="1:4" ht="12" customHeight="1">
      <c r="A32" s="111"/>
      <c r="B32" s="112">
        <v>3</v>
      </c>
      <c r="C32" s="30" t="s">
        <v>397</v>
      </c>
      <c r="D32" s="234">
        <v>7479</v>
      </c>
    </row>
    <row r="33" spans="1:4" ht="12" customHeight="1">
      <c r="A33" s="111"/>
      <c r="B33" s="112">
        <v>4</v>
      </c>
      <c r="C33" s="46" t="s">
        <v>197</v>
      </c>
      <c r="D33" s="234"/>
    </row>
    <row r="34" spans="1:4" ht="12" customHeight="1">
      <c r="A34" s="111"/>
      <c r="B34" s="112">
        <v>5</v>
      </c>
      <c r="C34" s="65" t="s">
        <v>372</v>
      </c>
      <c r="D34" s="234"/>
    </row>
    <row r="35" spans="1:4" ht="12" customHeight="1">
      <c r="A35" s="111"/>
      <c r="B35" s="112">
        <v>6</v>
      </c>
      <c r="C35" s="30" t="s">
        <v>307</v>
      </c>
      <c r="D35" s="234"/>
    </row>
    <row r="36" spans="1:4" ht="12" customHeight="1">
      <c r="A36" s="111"/>
      <c r="B36" s="112">
        <v>7</v>
      </c>
      <c r="C36" s="76" t="s">
        <v>348</v>
      </c>
      <c r="D36" s="234"/>
    </row>
    <row r="37" spans="1:4" s="8" customFormat="1" ht="12" customHeight="1">
      <c r="A37" s="103"/>
      <c r="B37" s="104">
        <v>8</v>
      </c>
      <c r="C37" s="30" t="s">
        <v>188</v>
      </c>
      <c r="D37" s="231"/>
    </row>
    <row r="38" spans="1:4" s="8" customFormat="1" ht="12" customHeight="1">
      <c r="A38" s="113"/>
      <c r="B38" s="114">
        <v>9</v>
      </c>
      <c r="C38" s="30" t="s">
        <v>37</v>
      </c>
      <c r="D38" s="233"/>
    </row>
    <row r="39" spans="1:4" s="8" customFormat="1" ht="12" customHeight="1">
      <c r="A39" s="113"/>
      <c r="B39" s="114"/>
      <c r="C39" s="220" t="s">
        <v>467</v>
      </c>
      <c r="D39" s="553"/>
    </row>
    <row r="40" spans="1:4" ht="12" customHeight="1">
      <c r="A40" s="113"/>
      <c r="B40" s="114">
        <v>10</v>
      </c>
      <c r="C40" s="47" t="s">
        <v>336</v>
      </c>
      <c r="D40" s="233"/>
    </row>
    <row r="41" spans="1:4" ht="12" customHeight="1" thickBot="1">
      <c r="A41" s="103"/>
      <c r="B41" s="104">
        <v>11</v>
      </c>
      <c r="C41" s="66" t="s">
        <v>341</v>
      </c>
      <c r="D41" s="231"/>
    </row>
    <row r="42" spans="1:4" s="8" customFormat="1" ht="12" customHeight="1" thickBot="1">
      <c r="A42" s="100">
        <v>11</v>
      </c>
      <c r="B42" s="101"/>
      <c r="C42" s="102" t="s">
        <v>76</v>
      </c>
      <c r="D42" s="369">
        <f>SUM(D43:D46)</f>
        <v>0</v>
      </c>
    </row>
    <row r="43" spans="1:4" ht="12" customHeight="1">
      <c r="A43" s="103"/>
      <c r="B43" s="104">
        <v>1</v>
      </c>
      <c r="C43" s="77" t="s">
        <v>398</v>
      </c>
      <c r="D43" s="231"/>
    </row>
    <row r="44" spans="1:4" ht="12" customHeight="1">
      <c r="A44" s="103"/>
      <c r="B44" s="104">
        <v>2</v>
      </c>
      <c r="C44" s="77" t="s">
        <v>399</v>
      </c>
      <c r="D44" s="231"/>
    </row>
    <row r="45" spans="1:4" ht="12" customHeight="1">
      <c r="A45" s="103"/>
      <c r="B45" s="104">
        <v>3</v>
      </c>
      <c r="C45" s="77" t="s">
        <v>373</v>
      </c>
      <c r="D45" s="231"/>
    </row>
    <row r="46" spans="1:4" ht="12" customHeight="1" thickBot="1">
      <c r="A46" s="103"/>
      <c r="B46" s="104">
        <v>4</v>
      </c>
      <c r="C46" s="77" t="s">
        <v>77</v>
      </c>
      <c r="D46" s="231"/>
    </row>
    <row r="47" spans="1:4" ht="15" customHeight="1" thickBot="1">
      <c r="A47" s="121"/>
      <c r="B47" s="122"/>
      <c r="C47" s="193" t="s">
        <v>81</v>
      </c>
      <c r="D47" s="370">
        <f>D28+D42</f>
        <v>23158</v>
      </c>
    </row>
    <row r="48" ht="9.75" customHeight="1" thickBot="1"/>
    <row r="49" spans="1:4" ht="15" customHeight="1" thickBot="1">
      <c r="A49" s="150" t="s">
        <v>82</v>
      </c>
      <c r="B49" s="23"/>
      <c r="C49" s="151"/>
      <c r="D49" s="458">
        <v>7</v>
      </c>
    </row>
    <row r="50" spans="1:4" ht="14.25" customHeight="1">
      <c r="A50" s="796" t="s">
        <v>405</v>
      </c>
      <c r="B50" s="796"/>
      <c r="C50" s="796"/>
      <c r="D50" s="796"/>
    </row>
  </sheetData>
  <sheetProtection/>
  <mergeCells count="3">
    <mergeCell ref="C5:C6"/>
    <mergeCell ref="D5:D6"/>
    <mergeCell ref="A50:D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D50"/>
  <sheetViews>
    <sheetView zoomScale="120" zoomScaleNormal="120" workbookViewId="0" topLeftCell="A1">
      <selection activeCell="D1" sqref="D1"/>
    </sheetView>
  </sheetViews>
  <sheetFormatPr defaultColWidth="9.00390625" defaultRowHeight="12.75"/>
  <cols>
    <col min="1" max="1" width="11.625" style="13" customWidth="1"/>
    <col min="2" max="2" width="11.625" style="14" customWidth="1"/>
    <col min="3" max="3" width="48.00390625" style="14" customWidth="1"/>
    <col min="4" max="4" width="18.625" style="558" customWidth="1"/>
    <col min="5" max="16384" width="9.375" style="14" customWidth="1"/>
  </cols>
  <sheetData>
    <row r="1" spans="1:4" s="12" customFormat="1" ht="21" customHeight="1" thickBot="1">
      <c r="A1" s="11"/>
      <c r="D1" s="83" t="s">
        <v>569</v>
      </c>
    </row>
    <row r="2" spans="1:4" s="363" customFormat="1" ht="15.75">
      <c r="A2" s="16" t="s">
        <v>47</v>
      </c>
      <c r="B2" s="17"/>
      <c r="C2" s="28" t="s">
        <v>504</v>
      </c>
      <c r="D2" s="19" t="s">
        <v>91</v>
      </c>
    </row>
    <row r="3" spans="1:4" s="363" customFormat="1" ht="16.5" thickBot="1">
      <c r="A3" s="20" t="s">
        <v>50</v>
      </c>
      <c r="B3" s="21"/>
      <c r="C3" s="81" t="s">
        <v>217</v>
      </c>
      <c r="D3" s="555" t="s">
        <v>218</v>
      </c>
    </row>
    <row r="4" spans="1:4" s="364" customFormat="1" ht="21" customHeight="1" thickBot="1">
      <c r="A4" s="97"/>
      <c r="B4" s="97"/>
      <c r="C4" s="97"/>
      <c r="D4" s="15" t="s">
        <v>53</v>
      </c>
    </row>
    <row r="5" spans="1:4" ht="36">
      <c r="A5" s="87" t="s">
        <v>54</v>
      </c>
      <c r="B5" s="88" t="s">
        <v>388</v>
      </c>
      <c r="C5" s="791" t="s">
        <v>55</v>
      </c>
      <c r="D5" s="793" t="s">
        <v>56</v>
      </c>
    </row>
    <row r="6" spans="1:4" ht="13.5" thickBot="1">
      <c r="A6" s="138" t="s">
        <v>57</v>
      </c>
      <c r="B6" s="139"/>
      <c r="C6" s="792"/>
      <c r="D6" s="794"/>
    </row>
    <row r="7" spans="1:4" s="292" customFormat="1" ht="12" customHeight="1" thickBot="1">
      <c r="A7" s="195">
        <v>1</v>
      </c>
      <c r="B7" s="196">
        <v>2</v>
      </c>
      <c r="C7" s="196">
        <v>3</v>
      </c>
      <c r="D7" s="556">
        <v>4</v>
      </c>
    </row>
    <row r="8" spans="1:4" s="371" customFormat="1" ht="15.75" customHeight="1" thickBot="1">
      <c r="A8" s="140"/>
      <c r="B8" s="141"/>
      <c r="C8" s="126" t="s">
        <v>58</v>
      </c>
      <c r="D8" s="142"/>
    </row>
    <row r="9" spans="1:4" s="367" customFormat="1" ht="12" customHeight="1" thickBot="1">
      <c r="A9" s="100">
        <v>1</v>
      </c>
      <c r="B9" s="101"/>
      <c r="C9" s="102" t="s">
        <v>59</v>
      </c>
      <c r="D9" s="368">
        <f>SUM(D10:D13)</f>
        <v>0</v>
      </c>
    </row>
    <row r="10" spans="1:4" ht="12" customHeight="1">
      <c r="A10" s="103"/>
      <c r="B10" s="104">
        <v>1</v>
      </c>
      <c r="C10" s="77" t="s">
        <v>482</v>
      </c>
      <c r="D10" s="231"/>
    </row>
    <row r="11" spans="1:4" ht="12" customHeight="1">
      <c r="A11" s="103"/>
      <c r="B11" s="104">
        <v>2</v>
      </c>
      <c r="C11" s="77" t="s">
        <v>327</v>
      </c>
      <c r="D11" s="231"/>
    </row>
    <row r="12" spans="1:4" ht="12" customHeight="1">
      <c r="A12" s="103"/>
      <c r="B12" s="104">
        <v>3</v>
      </c>
      <c r="C12" s="77" t="s">
        <v>328</v>
      </c>
      <c r="D12" s="231"/>
    </row>
    <row r="13" spans="1:4" ht="12" customHeight="1" thickBot="1">
      <c r="A13" s="103"/>
      <c r="B13" s="104">
        <v>4</v>
      </c>
      <c r="C13" s="77" t="s">
        <v>329</v>
      </c>
      <c r="D13" s="231"/>
    </row>
    <row r="14" spans="1:4" ht="12" customHeight="1" thickBot="1">
      <c r="A14" s="100">
        <v>4</v>
      </c>
      <c r="B14" s="122"/>
      <c r="C14" s="102" t="s">
        <v>64</v>
      </c>
      <c r="D14" s="232"/>
    </row>
    <row r="15" spans="1:4" s="367" customFormat="1" ht="12" customHeight="1" thickBot="1">
      <c r="A15" s="100">
        <v>5</v>
      </c>
      <c r="B15" s="101"/>
      <c r="C15" s="102" t="s">
        <v>363</v>
      </c>
      <c r="D15" s="369">
        <f>SUM(D16:D20)</f>
        <v>0</v>
      </c>
    </row>
    <row r="16" spans="1:4" s="366" customFormat="1" ht="12" customHeight="1">
      <c r="A16" s="113"/>
      <c r="B16" s="114">
        <v>1</v>
      </c>
      <c r="C16" s="115" t="s">
        <v>364</v>
      </c>
      <c r="D16" s="233">
        <v>0</v>
      </c>
    </row>
    <row r="17" spans="1:4" s="366" customFormat="1" ht="12" customHeight="1">
      <c r="A17" s="103"/>
      <c r="B17" s="104">
        <v>2</v>
      </c>
      <c r="C17" s="115" t="s">
        <v>365</v>
      </c>
      <c r="D17" s="231"/>
    </row>
    <row r="18" spans="1:4" s="366" customFormat="1" ht="12" customHeight="1">
      <c r="A18" s="103"/>
      <c r="B18" s="104">
        <v>3</v>
      </c>
      <c r="C18" s="77" t="s">
        <v>441</v>
      </c>
      <c r="D18" s="231"/>
    </row>
    <row r="19" spans="1:4" s="366" customFormat="1" ht="12" customHeight="1">
      <c r="A19" s="103"/>
      <c r="B19" s="104">
        <v>4</v>
      </c>
      <c r="C19" s="116" t="s">
        <v>366</v>
      </c>
      <c r="D19" s="231"/>
    </row>
    <row r="20" spans="1:4" s="366" customFormat="1" ht="12" customHeight="1" thickBot="1">
      <c r="A20" s="111"/>
      <c r="B20" s="112">
        <v>5</v>
      </c>
      <c r="C20" s="78" t="s">
        <v>367</v>
      </c>
      <c r="D20" s="234"/>
    </row>
    <row r="21" spans="1:4" ht="12" customHeight="1" thickBot="1">
      <c r="A21" s="100">
        <v>8</v>
      </c>
      <c r="B21" s="143"/>
      <c r="C21" s="102" t="s">
        <v>72</v>
      </c>
      <c r="D21" s="368">
        <f>D22+D23</f>
        <v>0</v>
      </c>
    </row>
    <row r="22" spans="1:4" ht="12" customHeight="1">
      <c r="A22" s="133"/>
      <c r="B22" s="110">
        <v>1</v>
      </c>
      <c r="C22" s="79" t="s">
        <v>180</v>
      </c>
      <c r="D22" s="235"/>
    </row>
    <row r="23" spans="1:4" ht="12" customHeight="1" thickBot="1">
      <c r="A23" s="135"/>
      <c r="B23" s="136">
        <v>2</v>
      </c>
      <c r="C23" s="80" t="s">
        <v>183</v>
      </c>
      <c r="D23" s="236"/>
    </row>
    <row r="24" spans="1:4" ht="12" customHeight="1" thickBot="1">
      <c r="A24" s="144">
        <v>9</v>
      </c>
      <c r="B24" s="145"/>
      <c r="C24" s="146" t="s">
        <v>85</v>
      </c>
      <c r="D24" s="237">
        <v>571</v>
      </c>
    </row>
    <row r="25" spans="1:4" s="366" customFormat="1" ht="15" customHeight="1" thickBot="1">
      <c r="A25" s="121"/>
      <c r="B25" s="122"/>
      <c r="C25" s="193" t="s">
        <v>32</v>
      </c>
      <c r="D25" s="370">
        <f>D9+D14+D15+D21+D24</f>
        <v>571</v>
      </c>
    </row>
    <row r="26" spans="1:4" s="366" customFormat="1" ht="12.75" customHeight="1" thickBot="1">
      <c r="A26" s="147"/>
      <c r="B26" s="148"/>
      <c r="C26" s="149"/>
      <c r="D26" s="238"/>
    </row>
    <row r="27" spans="1:4" s="371" customFormat="1" ht="15" customHeight="1" thickBot="1">
      <c r="A27" s="140"/>
      <c r="B27" s="141"/>
      <c r="C27" s="126" t="s">
        <v>73</v>
      </c>
      <c r="D27" s="239"/>
    </row>
    <row r="28" spans="1:4" s="367" customFormat="1" ht="12" customHeight="1" thickBot="1">
      <c r="A28" s="100">
        <v>10</v>
      </c>
      <c r="B28" s="101"/>
      <c r="C28" s="102" t="s">
        <v>74</v>
      </c>
      <c r="D28" s="369">
        <f>D29+SUM(D31:D38)+SUM(D40:D41)</f>
        <v>571</v>
      </c>
    </row>
    <row r="29" spans="1:4" ht="12" customHeight="1">
      <c r="A29" s="103"/>
      <c r="B29" s="104">
        <v>1</v>
      </c>
      <c r="C29" s="42" t="s">
        <v>35</v>
      </c>
      <c r="D29" s="231">
        <v>450</v>
      </c>
    </row>
    <row r="30" spans="1:4" ht="12" customHeight="1">
      <c r="A30" s="103"/>
      <c r="B30" s="104"/>
      <c r="C30" s="216" t="s">
        <v>389</v>
      </c>
      <c r="D30" s="557"/>
    </row>
    <row r="31" spans="1:4" ht="12" customHeight="1">
      <c r="A31" s="103"/>
      <c r="B31" s="104">
        <v>2</v>
      </c>
      <c r="C31" s="30" t="s">
        <v>36</v>
      </c>
      <c r="D31" s="231">
        <v>50</v>
      </c>
    </row>
    <row r="32" spans="1:4" ht="12" customHeight="1">
      <c r="A32" s="111"/>
      <c r="B32" s="112">
        <v>3</v>
      </c>
      <c r="C32" s="30" t="s">
        <v>397</v>
      </c>
      <c r="D32" s="234">
        <v>35</v>
      </c>
    </row>
    <row r="33" spans="1:4" ht="12" customHeight="1">
      <c r="A33" s="111"/>
      <c r="B33" s="112">
        <v>4</v>
      </c>
      <c r="C33" s="46" t="s">
        <v>197</v>
      </c>
      <c r="D33" s="234"/>
    </row>
    <row r="34" spans="1:4" ht="12" customHeight="1">
      <c r="A34" s="111"/>
      <c r="B34" s="112">
        <v>5</v>
      </c>
      <c r="C34" s="65" t="s">
        <v>372</v>
      </c>
      <c r="D34" s="234"/>
    </row>
    <row r="35" spans="1:4" ht="12" customHeight="1">
      <c r="A35" s="111"/>
      <c r="B35" s="112">
        <v>6</v>
      </c>
      <c r="C35" s="30" t="s">
        <v>307</v>
      </c>
      <c r="D35" s="234"/>
    </row>
    <row r="36" spans="1:4" ht="12" customHeight="1">
      <c r="A36" s="111"/>
      <c r="B36" s="112">
        <v>7</v>
      </c>
      <c r="C36" s="76" t="s">
        <v>348</v>
      </c>
      <c r="D36" s="234">
        <v>36</v>
      </c>
    </row>
    <row r="37" spans="1:4" s="367" customFormat="1" ht="12" customHeight="1">
      <c r="A37" s="103"/>
      <c r="B37" s="104">
        <v>8</v>
      </c>
      <c r="C37" s="30" t="s">
        <v>188</v>
      </c>
      <c r="D37" s="231"/>
    </row>
    <row r="38" spans="1:4" s="367" customFormat="1" ht="12" customHeight="1">
      <c r="A38" s="113"/>
      <c r="B38" s="114">
        <v>9</v>
      </c>
      <c r="C38" s="30" t="s">
        <v>37</v>
      </c>
      <c r="D38" s="233"/>
    </row>
    <row r="39" spans="1:4" s="367" customFormat="1" ht="12" customHeight="1">
      <c r="A39" s="113"/>
      <c r="B39" s="114"/>
      <c r="C39" s="220" t="s">
        <v>467</v>
      </c>
      <c r="D39" s="553"/>
    </row>
    <row r="40" spans="1:4" ht="12" customHeight="1">
      <c r="A40" s="113"/>
      <c r="B40" s="114">
        <v>10</v>
      </c>
      <c r="C40" s="47" t="s">
        <v>336</v>
      </c>
      <c r="D40" s="233"/>
    </row>
    <row r="41" spans="1:4" ht="12" customHeight="1" thickBot="1">
      <c r="A41" s="103"/>
      <c r="B41" s="104">
        <v>11</v>
      </c>
      <c r="C41" s="66" t="s">
        <v>341</v>
      </c>
      <c r="D41" s="231"/>
    </row>
    <row r="42" spans="1:4" s="367" customFormat="1" ht="12" customHeight="1" thickBot="1">
      <c r="A42" s="100">
        <v>11</v>
      </c>
      <c r="B42" s="101"/>
      <c r="C42" s="102" t="s">
        <v>76</v>
      </c>
      <c r="D42" s="369">
        <f>SUM(D43:D46)</f>
        <v>0</v>
      </c>
    </row>
    <row r="43" spans="1:4" ht="12" customHeight="1">
      <c r="A43" s="103"/>
      <c r="B43" s="104">
        <v>1</v>
      </c>
      <c r="C43" s="77" t="s">
        <v>398</v>
      </c>
      <c r="D43" s="231"/>
    </row>
    <row r="44" spans="1:4" ht="12" customHeight="1">
      <c r="A44" s="103"/>
      <c r="B44" s="104">
        <v>2</v>
      </c>
      <c r="C44" s="77" t="s">
        <v>399</v>
      </c>
      <c r="D44" s="231"/>
    </row>
    <row r="45" spans="1:4" ht="12" customHeight="1">
      <c r="A45" s="103"/>
      <c r="B45" s="104">
        <v>3</v>
      </c>
      <c r="C45" s="77" t="s">
        <v>373</v>
      </c>
      <c r="D45" s="231"/>
    </row>
    <row r="46" spans="1:4" ht="12" customHeight="1" thickBot="1">
      <c r="A46" s="103"/>
      <c r="B46" s="104">
        <v>4</v>
      </c>
      <c r="C46" s="77" t="s">
        <v>77</v>
      </c>
      <c r="D46" s="231"/>
    </row>
    <row r="47" spans="1:4" ht="15" customHeight="1" thickBot="1">
      <c r="A47" s="121"/>
      <c r="B47" s="122"/>
      <c r="C47" s="193" t="s">
        <v>81</v>
      </c>
      <c r="D47" s="370">
        <f>D28+D42</f>
        <v>571</v>
      </c>
    </row>
    <row r="48" ht="9.75" customHeight="1" thickBot="1"/>
    <row r="49" spans="1:4" ht="15" customHeight="1" thickBot="1">
      <c r="A49" s="130" t="s">
        <v>82</v>
      </c>
      <c r="B49" s="131"/>
      <c r="C49" s="132"/>
      <c r="D49" s="559">
        <v>0</v>
      </c>
    </row>
    <row r="50" spans="1:4" ht="14.25" customHeight="1">
      <c r="A50" s="795" t="s">
        <v>405</v>
      </c>
      <c r="B50" s="795"/>
      <c r="C50" s="795"/>
      <c r="D50" s="795"/>
    </row>
  </sheetData>
  <sheetProtection/>
  <mergeCells count="3">
    <mergeCell ref="C5:C6"/>
    <mergeCell ref="D5:D6"/>
    <mergeCell ref="A50:D5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202" max="6553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C51" sqref="C51"/>
    </sheetView>
  </sheetViews>
  <sheetFormatPr defaultColWidth="9.00390625" defaultRowHeight="12.75"/>
  <cols>
    <col min="1" max="1" width="43.50390625" style="272" customWidth="1"/>
    <col min="2" max="2" width="7.50390625" style="380" customWidth="1"/>
    <col min="3" max="5" width="14.875" style="721" customWidth="1"/>
    <col min="6" max="16384" width="9.375" style="272" customWidth="1"/>
  </cols>
  <sheetData>
    <row r="1" spans="1:5" s="322" customFormat="1" ht="21.75" customHeight="1" thickBot="1">
      <c r="A1" s="321"/>
      <c r="B1" s="321"/>
      <c r="E1" s="722" t="s">
        <v>95</v>
      </c>
    </row>
    <row r="2" spans="1:5" s="374" customFormat="1" ht="25.5" customHeight="1">
      <c r="A2" s="372" t="s">
        <v>96</v>
      </c>
      <c r="B2" s="373" t="s">
        <v>300</v>
      </c>
      <c r="C2" s="718" t="s">
        <v>390</v>
      </c>
      <c r="D2" s="718" t="s">
        <v>544</v>
      </c>
      <c r="E2" s="723" t="s">
        <v>566</v>
      </c>
    </row>
    <row r="3" spans="1:5" s="374" customFormat="1" ht="12.75" customHeight="1" thickBot="1">
      <c r="A3" s="375">
        <v>1</v>
      </c>
      <c r="B3" s="172">
        <v>2</v>
      </c>
      <c r="C3" s="719">
        <v>3</v>
      </c>
      <c r="D3" s="719">
        <v>4</v>
      </c>
      <c r="E3" s="724">
        <v>5</v>
      </c>
    </row>
    <row r="4" spans="1:5" s="376" customFormat="1" ht="23.25" customHeight="1" thickBot="1">
      <c r="A4" s="797" t="s">
        <v>130</v>
      </c>
      <c r="B4" s="798"/>
      <c r="C4" s="798"/>
      <c r="D4" s="798"/>
      <c r="E4" s="799"/>
    </row>
    <row r="5" spans="1:5" s="14" customFormat="1" ht="45">
      <c r="A5" s="219" t="s">
        <v>301</v>
      </c>
      <c r="B5" s="158">
        <v>1</v>
      </c>
      <c r="C5" s="715">
        <v>12165</v>
      </c>
      <c r="D5" s="715">
        <v>13382</v>
      </c>
      <c r="E5" s="563">
        <v>14720</v>
      </c>
    </row>
    <row r="6" spans="1:5" s="14" customFormat="1" ht="12.75">
      <c r="A6" s="155" t="s">
        <v>131</v>
      </c>
      <c r="B6" s="159">
        <v>2</v>
      </c>
      <c r="C6" s="160">
        <v>2813</v>
      </c>
      <c r="D6" s="160">
        <v>3095</v>
      </c>
      <c r="E6" s="105">
        <v>3404</v>
      </c>
    </row>
    <row r="7" spans="1:5" s="14" customFormat="1" ht="22.5">
      <c r="A7" s="155" t="s">
        <v>132</v>
      </c>
      <c r="B7" s="159">
        <v>3</v>
      </c>
      <c r="C7" s="160">
        <v>156335</v>
      </c>
      <c r="D7" s="160">
        <v>171969</v>
      </c>
      <c r="E7" s="105">
        <v>189165</v>
      </c>
    </row>
    <row r="8" spans="1:5" s="14" customFormat="1" ht="22.5">
      <c r="A8" s="155" t="s">
        <v>303</v>
      </c>
      <c r="B8" s="159">
        <v>4</v>
      </c>
      <c r="C8" s="160"/>
      <c r="D8" s="160"/>
      <c r="E8" s="105"/>
    </row>
    <row r="9" spans="1:5" s="14" customFormat="1" ht="12.75">
      <c r="A9" s="155" t="s">
        <v>304</v>
      </c>
      <c r="B9" s="159">
        <v>5</v>
      </c>
      <c r="C9" s="160">
        <v>4832</v>
      </c>
      <c r="D9" s="160">
        <v>5315</v>
      </c>
      <c r="E9" s="105">
        <v>6378</v>
      </c>
    </row>
    <row r="10" spans="1:5" s="14" customFormat="1" ht="22.5">
      <c r="A10" s="155" t="s">
        <v>305</v>
      </c>
      <c r="B10" s="159">
        <v>6</v>
      </c>
      <c r="C10" s="160"/>
      <c r="D10" s="160"/>
      <c r="E10" s="105"/>
    </row>
    <row r="11" spans="1:5" s="14" customFormat="1" ht="22.5">
      <c r="A11" s="155" t="s">
        <v>133</v>
      </c>
      <c r="B11" s="159">
        <v>7</v>
      </c>
      <c r="C11" s="160"/>
      <c r="D11" s="160"/>
      <c r="E11" s="105"/>
    </row>
    <row r="12" spans="1:5" s="14" customFormat="1" ht="12.75">
      <c r="A12" s="155" t="s">
        <v>282</v>
      </c>
      <c r="B12" s="159">
        <v>8</v>
      </c>
      <c r="C12" s="160">
        <v>22246</v>
      </c>
      <c r="D12" s="160">
        <v>29956</v>
      </c>
      <c r="E12" s="105">
        <v>31822</v>
      </c>
    </row>
    <row r="13" spans="1:5" s="14" customFormat="1" ht="12.75">
      <c r="A13" s="155" t="s">
        <v>302</v>
      </c>
      <c r="B13" s="159">
        <v>9</v>
      </c>
      <c r="C13" s="160"/>
      <c r="D13" s="160"/>
      <c r="E13" s="105"/>
    </row>
    <row r="14" spans="1:5" s="14" customFormat="1" ht="23.25" thickBot="1">
      <c r="A14" s="156" t="s">
        <v>134</v>
      </c>
      <c r="B14" s="377">
        <v>10</v>
      </c>
      <c r="C14" s="614"/>
      <c r="D14" s="614"/>
      <c r="E14" s="571"/>
    </row>
    <row r="15" spans="1:5" s="366" customFormat="1" ht="21" customHeight="1" thickBot="1">
      <c r="A15" s="206" t="s">
        <v>309</v>
      </c>
      <c r="B15" s="157">
        <v>11</v>
      </c>
      <c r="C15" s="329">
        <f>SUM(C5:C14)</f>
        <v>198391</v>
      </c>
      <c r="D15" s="329">
        <f>SUM(D5:D14)</f>
        <v>223717</v>
      </c>
      <c r="E15" s="296">
        <f>SUM(E5:E14)</f>
        <v>245489</v>
      </c>
    </row>
    <row r="16" spans="1:5" s="14" customFormat="1" ht="12.75">
      <c r="A16" s="154" t="s">
        <v>135</v>
      </c>
      <c r="B16" s="158">
        <v>12</v>
      </c>
      <c r="C16" s="715">
        <v>74989</v>
      </c>
      <c r="D16" s="715">
        <v>82489</v>
      </c>
      <c r="E16" s="563">
        <v>90737</v>
      </c>
    </row>
    <row r="17" spans="1:5" s="14" customFormat="1" ht="12.75">
      <c r="A17" s="155" t="s">
        <v>36</v>
      </c>
      <c r="B17" s="159">
        <v>13</v>
      </c>
      <c r="C17" s="160">
        <v>24364</v>
      </c>
      <c r="D17" s="160">
        <v>26396</v>
      </c>
      <c r="E17" s="105">
        <v>29036</v>
      </c>
    </row>
    <row r="18" spans="1:5" s="14" customFormat="1" ht="33.75">
      <c r="A18" s="155" t="s">
        <v>136</v>
      </c>
      <c r="B18" s="159">
        <v>14</v>
      </c>
      <c r="C18" s="160">
        <v>39554</v>
      </c>
      <c r="D18" s="160">
        <v>43510</v>
      </c>
      <c r="E18" s="105">
        <v>47860</v>
      </c>
    </row>
    <row r="19" spans="1:5" s="14" customFormat="1" ht="22.5">
      <c r="A19" s="155" t="s">
        <v>306</v>
      </c>
      <c r="B19" s="159">
        <v>15</v>
      </c>
      <c r="C19" s="160">
        <v>59484</v>
      </c>
      <c r="D19" s="160">
        <v>65432</v>
      </c>
      <c r="E19" s="105">
        <v>71976</v>
      </c>
    </row>
    <row r="20" spans="1:5" s="14" customFormat="1" ht="15.75" customHeight="1">
      <c r="A20" s="155" t="s">
        <v>307</v>
      </c>
      <c r="B20" s="159">
        <v>16</v>
      </c>
      <c r="C20" s="160"/>
      <c r="D20" s="160"/>
      <c r="E20" s="105"/>
    </row>
    <row r="21" spans="1:5" s="14" customFormat="1" ht="15.75" customHeight="1">
      <c r="A21" s="155" t="s">
        <v>308</v>
      </c>
      <c r="B21" s="159">
        <v>17</v>
      </c>
      <c r="C21" s="160"/>
      <c r="D21" s="160"/>
      <c r="E21" s="105"/>
    </row>
    <row r="22" spans="1:5" s="14" customFormat="1" ht="15.75" customHeight="1">
      <c r="A22" s="155" t="s">
        <v>37</v>
      </c>
      <c r="B22" s="159">
        <v>18</v>
      </c>
      <c r="C22" s="160"/>
      <c r="D22" s="160"/>
      <c r="E22" s="105"/>
    </row>
    <row r="23" spans="1:5" s="14" customFormat="1" ht="15.75" customHeight="1">
      <c r="A23" s="155" t="s">
        <v>283</v>
      </c>
      <c r="B23" s="159">
        <v>19</v>
      </c>
      <c r="C23" s="160"/>
      <c r="D23" s="160"/>
      <c r="E23" s="105"/>
    </row>
    <row r="24" spans="1:5" s="14" customFormat="1" ht="12.75">
      <c r="A24" s="155" t="s">
        <v>284</v>
      </c>
      <c r="B24" s="159">
        <v>20</v>
      </c>
      <c r="C24" s="160"/>
      <c r="D24" s="160">
        <v>5890</v>
      </c>
      <c r="E24" s="105">
        <v>5880</v>
      </c>
    </row>
    <row r="25" spans="1:5" s="14" customFormat="1" ht="14.25" customHeight="1">
      <c r="A25" s="155" t="s">
        <v>38</v>
      </c>
      <c r="B25" s="159">
        <v>21</v>
      </c>
      <c r="C25" s="160"/>
      <c r="D25" s="160"/>
      <c r="E25" s="105"/>
    </row>
    <row r="26" spans="1:5" s="14" customFormat="1" ht="14.25" customHeight="1">
      <c r="A26" s="156" t="s">
        <v>285</v>
      </c>
      <c r="B26" s="159">
        <v>22</v>
      </c>
      <c r="C26" s="614"/>
      <c r="D26" s="614"/>
      <c r="E26" s="571"/>
    </row>
    <row r="27" spans="1:5" s="14" customFormat="1" ht="15.75" customHeight="1" thickBot="1">
      <c r="A27" s="161" t="s">
        <v>39</v>
      </c>
      <c r="B27" s="162">
        <v>23</v>
      </c>
      <c r="C27" s="716"/>
      <c r="D27" s="716"/>
      <c r="E27" s="573"/>
    </row>
    <row r="28" spans="1:5" s="378" customFormat="1" ht="20.25" customHeight="1" thickBot="1">
      <c r="A28" s="201" t="s">
        <v>310</v>
      </c>
      <c r="B28" s="163">
        <v>24</v>
      </c>
      <c r="C28" s="714">
        <f>SUM(C16:C27)</f>
        <v>198391</v>
      </c>
      <c r="D28" s="714">
        <f>SUM(D16:D27)</f>
        <v>223717</v>
      </c>
      <c r="E28" s="567">
        <f>SUM(E16:E27)</f>
        <v>245489</v>
      </c>
    </row>
    <row r="29" spans="1:5" s="376" customFormat="1" ht="24.75" customHeight="1" thickBot="1">
      <c r="A29" s="797" t="s">
        <v>137</v>
      </c>
      <c r="B29" s="798"/>
      <c r="C29" s="798"/>
      <c r="D29" s="798"/>
      <c r="E29" s="799"/>
    </row>
    <row r="30" spans="1:5" s="14" customFormat="1" ht="33.75">
      <c r="A30" s="164" t="s">
        <v>311</v>
      </c>
      <c r="B30" s="165">
        <v>25</v>
      </c>
      <c r="C30" s="717">
        <v>0</v>
      </c>
      <c r="D30" s="717">
        <v>0</v>
      </c>
      <c r="E30" s="570">
        <v>0</v>
      </c>
    </row>
    <row r="31" spans="1:5" s="14" customFormat="1" ht="22.5">
      <c r="A31" s="154" t="s">
        <v>312</v>
      </c>
      <c r="B31" s="166">
        <v>26</v>
      </c>
      <c r="C31" s="715">
        <v>420</v>
      </c>
      <c r="D31" s="715">
        <v>430</v>
      </c>
      <c r="E31" s="563">
        <v>440</v>
      </c>
    </row>
    <row r="32" spans="1:5" s="14" customFormat="1" ht="12.75">
      <c r="A32" s="154" t="s">
        <v>138</v>
      </c>
      <c r="B32" s="166">
        <v>27</v>
      </c>
      <c r="C32" s="715">
        <v>4519</v>
      </c>
      <c r="D32" s="715">
        <v>3566</v>
      </c>
      <c r="E32" s="563">
        <v>4156</v>
      </c>
    </row>
    <row r="33" spans="1:5" s="14" customFormat="1" ht="22.5">
      <c r="A33" s="155" t="s">
        <v>313</v>
      </c>
      <c r="B33" s="167">
        <v>28</v>
      </c>
      <c r="C33" s="160"/>
      <c r="D33" s="160"/>
      <c r="E33" s="105"/>
    </row>
    <row r="34" spans="1:5" s="14" customFormat="1" ht="12.75">
      <c r="A34" s="155" t="s">
        <v>314</v>
      </c>
      <c r="B34" s="166">
        <v>29</v>
      </c>
      <c r="C34" s="160">
        <v>7781</v>
      </c>
      <c r="D34" s="160"/>
      <c r="E34" s="105"/>
    </row>
    <row r="35" spans="1:5" s="14" customFormat="1" ht="12.75">
      <c r="A35" s="155" t="s">
        <v>315</v>
      </c>
      <c r="B35" s="167">
        <v>30</v>
      </c>
      <c r="C35" s="160"/>
      <c r="D35" s="160"/>
      <c r="E35" s="105"/>
    </row>
    <row r="36" spans="1:5" s="14" customFormat="1" ht="12.75">
      <c r="A36" s="155" t="s">
        <v>139</v>
      </c>
      <c r="B36" s="166">
        <v>31</v>
      </c>
      <c r="C36" s="160"/>
      <c r="D36" s="160"/>
      <c r="E36" s="105"/>
    </row>
    <row r="37" spans="1:5" s="14" customFormat="1" ht="22.5">
      <c r="A37" s="155" t="s">
        <v>140</v>
      </c>
      <c r="B37" s="167">
        <v>32</v>
      </c>
      <c r="C37" s="160"/>
      <c r="D37" s="160"/>
      <c r="E37" s="105"/>
    </row>
    <row r="38" spans="1:5" s="14" customFormat="1" ht="22.5">
      <c r="A38" s="155" t="s">
        <v>141</v>
      </c>
      <c r="B38" s="166">
        <v>33</v>
      </c>
      <c r="C38" s="160"/>
      <c r="D38" s="160"/>
      <c r="E38" s="105"/>
    </row>
    <row r="39" spans="1:5" s="14" customFormat="1" ht="12.75">
      <c r="A39" s="155" t="s">
        <v>286</v>
      </c>
      <c r="B39" s="167">
        <v>34</v>
      </c>
      <c r="C39" s="160"/>
      <c r="D39" s="160"/>
      <c r="E39" s="105"/>
    </row>
    <row r="40" spans="1:5" s="14" customFormat="1" ht="12.75">
      <c r="A40" s="155" t="s">
        <v>287</v>
      </c>
      <c r="B40" s="166">
        <v>35</v>
      </c>
      <c r="C40" s="160"/>
      <c r="D40" s="160"/>
      <c r="E40" s="105"/>
    </row>
    <row r="41" spans="1:5" s="14" customFormat="1" ht="23.25" thickBot="1">
      <c r="A41" s="156" t="s">
        <v>142</v>
      </c>
      <c r="B41" s="168">
        <v>36</v>
      </c>
      <c r="C41" s="614"/>
      <c r="D41" s="614"/>
      <c r="E41" s="571"/>
    </row>
    <row r="42" spans="1:5" s="14" customFormat="1" ht="24.75" thickBot="1">
      <c r="A42" s="206" t="s">
        <v>316</v>
      </c>
      <c r="B42" s="169">
        <v>37</v>
      </c>
      <c r="C42" s="329">
        <f>SUM(C30:C41)</f>
        <v>12720</v>
      </c>
      <c r="D42" s="329">
        <f>SUM(D30:D41)</f>
        <v>3996</v>
      </c>
      <c r="E42" s="296">
        <f>SUM(E30:E41)</f>
        <v>4596</v>
      </c>
    </row>
    <row r="43" spans="1:5" s="14" customFormat="1" ht="12.75">
      <c r="A43" s="154" t="s">
        <v>143</v>
      </c>
      <c r="B43" s="166">
        <v>38</v>
      </c>
      <c r="C43" s="715">
        <v>10824</v>
      </c>
      <c r="D43" s="715">
        <v>2000</v>
      </c>
      <c r="E43" s="563">
        <v>2500</v>
      </c>
    </row>
    <row r="44" spans="1:5" s="14" customFormat="1" ht="12.75">
      <c r="A44" s="155" t="s">
        <v>144</v>
      </c>
      <c r="B44" s="167">
        <v>39</v>
      </c>
      <c r="C44" s="160"/>
      <c r="D44" s="160">
        <v>0</v>
      </c>
      <c r="E44" s="105">
        <v>0</v>
      </c>
    </row>
    <row r="45" spans="1:5" s="14" customFormat="1" ht="22.5">
      <c r="A45" s="155" t="s">
        <v>210</v>
      </c>
      <c r="B45" s="167">
        <v>40</v>
      </c>
      <c r="C45" s="160"/>
      <c r="D45" s="160"/>
      <c r="E45" s="105"/>
    </row>
    <row r="46" spans="1:5" s="14" customFormat="1" ht="22.5">
      <c r="A46" s="155" t="s">
        <v>317</v>
      </c>
      <c r="B46" s="167">
        <v>41</v>
      </c>
      <c r="C46" s="160"/>
      <c r="D46" s="160"/>
      <c r="E46" s="105"/>
    </row>
    <row r="47" spans="1:5" s="14" customFormat="1" ht="12.75">
      <c r="A47" s="155" t="s">
        <v>318</v>
      </c>
      <c r="B47" s="167">
        <v>42</v>
      </c>
      <c r="C47" s="160"/>
      <c r="D47" s="160"/>
      <c r="E47" s="105"/>
    </row>
    <row r="48" spans="1:5" s="14" customFormat="1" ht="12.75">
      <c r="A48" s="155" t="s">
        <v>319</v>
      </c>
      <c r="B48" s="167">
        <v>43</v>
      </c>
      <c r="C48" s="160"/>
      <c r="D48" s="160"/>
      <c r="E48" s="105"/>
    </row>
    <row r="49" spans="1:5" s="14" customFormat="1" ht="12.75">
      <c r="A49" s="155" t="s">
        <v>288</v>
      </c>
      <c r="B49" s="167">
        <v>44</v>
      </c>
      <c r="C49" s="160"/>
      <c r="D49" s="160"/>
      <c r="E49" s="105"/>
    </row>
    <row r="50" spans="1:5" s="14" customFormat="1" ht="12.75">
      <c r="A50" s="155" t="s">
        <v>289</v>
      </c>
      <c r="B50" s="167">
        <v>45</v>
      </c>
      <c r="C50" s="160">
        <v>1196</v>
      </c>
      <c r="D50" s="160">
        <v>1196</v>
      </c>
      <c r="E50" s="105">
        <v>1196</v>
      </c>
    </row>
    <row r="51" spans="1:5" s="14" customFormat="1" ht="12.75">
      <c r="A51" s="155" t="s">
        <v>290</v>
      </c>
      <c r="B51" s="167">
        <v>46</v>
      </c>
      <c r="C51" s="160">
        <v>700</v>
      </c>
      <c r="D51" s="160">
        <v>800</v>
      </c>
      <c r="E51" s="105">
        <v>900</v>
      </c>
    </row>
    <row r="52" spans="1:5" s="14" customFormat="1" ht="12.75">
      <c r="A52" s="156" t="s">
        <v>291</v>
      </c>
      <c r="B52" s="168">
        <v>47</v>
      </c>
      <c r="C52" s="614"/>
      <c r="D52" s="614"/>
      <c r="E52" s="571"/>
    </row>
    <row r="53" spans="1:5" s="14" customFormat="1" ht="13.5" thickBot="1">
      <c r="A53" s="161" t="s">
        <v>39</v>
      </c>
      <c r="B53" s="170">
        <v>48</v>
      </c>
      <c r="C53" s="716"/>
      <c r="D53" s="716"/>
      <c r="E53" s="573"/>
    </row>
    <row r="54" spans="1:5" s="376" customFormat="1" ht="24.75" thickBot="1">
      <c r="A54" s="200" t="s">
        <v>320</v>
      </c>
      <c r="B54" s="171">
        <v>49</v>
      </c>
      <c r="C54" s="720">
        <f>SUM(C43:C53)</f>
        <v>12720</v>
      </c>
      <c r="D54" s="720">
        <f>SUM(D43:D53)</f>
        <v>3996</v>
      </c>
      <c r="E54" s="725">
        <f>SUM(E43:E53)</f>
        <v>4596</v>
      </c>
    </row>
    <row r="55" spans="1:5" s="379" customFormat="1" ht="16.5" thickBot="1">
      <c r="A55" s="200" t="s">
        <v>321</v>
      </c>
      <c r="B55" s="171">
        <v>50</v>
      </c>
      <c r="C55" s="720">
        <f>C15+C42</f>
        <v>211111</v>
      </c>
      <c r="D55" s="720">
        <f>D15+D42</f>
        <v>227713</v>
      </c>
      <c r="E55" s="725">
        <f>E15+E42</f>
        <v>250085</v>
      </c>
    </row>
    <row r="56" spans="1:5" s="379" customFormat="1" ht="16.5" thickBot="1">
      <c r="A56" s="201" t="s">
        <v>322</v>
      </c>
      <c r="B56" s="172">
        <v>51</v>
      </c>
      <c r="C56" s="714">
        <f>C28+C54</f>
        <v>211111</v>
      </c>
      <c r="D56" s="714">
        <f>D28+D54</f>
        <v>227713</v>
      </c>
      <c r="E56" s="567">
        <f>E28+E54</f>
        <v>250085</v>
      </c>
    </row>
  </sheetData>
  <sheetProtection/>
  <mergeCells count="2">
    <mergeCell ref="A4:E4"/>
    <mergeCell ref="A29:E29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A működési és fejlesztési célú bevételek és kiadások 
2009-2010-2011. évi alakulását külön bemutató mérleg&amp;R&amp;"Times New Roman CE,Félkövér dőlt"&amp;11 14. sz. melléklet</oddHeader>
  </headerFooter>
  <rowBreaks count="1" manualBreakCount="1">
    <brk id="28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P12" sqref="P12"/>
    </sheetView>
  </sheetViews>
  <sheetFormatPr defaultColWidth="9.00390625" defaultRowHeight="12.75"/>
  <cols>
    <col min="1" max="1" width="4.875" style="384" customWidth="1"/>
    <col min="2" max="2" width="28.125" style="409" customWidth="1"/>
    <col min="3" max="4" width="9.00390625" style="547" customWidth="1"/>
    <col min="5" max="5" width="9.50390625" style="547" customWidth="1"/>
    <col min="6" max="6" width="8.875" style="547" customWidth="1"/>
    <col min="7" max="7" width="8.625" style="547" customWidth="1"/>
    <col min="8" max="8" width="8.875" style="547" customWidth="1"/>
    <col min="9" max="9" width="8.125" style="547" customWidth="1"/>
    <col min="10" max="14" width="9.50390625" style="547" customWidth="1"/>
    <col min="15" max="15" width="12.625" style="548" customWidth="1"/>
    <col min="16" max="16384" width="9.375" style="409" customWidth="1"/>
  </cols>
  <sheetData>
    <row r="1" spans="1:15" s="726" customFormat="1" ht="25.5" customHeight="1" thickBot="1">
      <c r="A1" s="381" t="s">
        <v>1</v>
      </c>
      <c r="B1" s="382" t="s">
        <v>96</v>
      </c>
      <c r="C1" s="382" t="s">
        <v>145</v>
      </c>
      <c r="D1" s="382" t="s">
        <v>146</v>
      </c>
      <c r="E1" s="382" t="s">
        <v>147</v>
      </c>
      <c r="F1" s="382" t="s">
        <v>148</v>
      </c>
      <c r="G1" s="382" t="s">
        <v>149</v>
      </c>
      <c r="H1" s="382" t="s">
        <v>150</v>
      </c>
      <c r="I1" s="382" t="s">
        <v>151</v>
      </c>
      <c r="J1" s="382" t="s">
        <v>152</v>
      </c>
      <c r="K1" s="382" t="s">
        <v>153</v>
      </c>
      <c r="L1" s="382" t="s">
        <v>154</v>
      </c>
      <c r="M1" s="382" t="s">
        <v>155</v>
      </c>
      <c r="N1" s="382" t="s">
        <v>156</v>
      </c>
      <c r="O1" s="383" t="s">
        <v>46</v>
      </c>
    </row>
    <row r="2" spans="1:15" s="728" customFormat="1" ht="15" customHeight="1" thickBot="1">
      <c r="A2" s="727" t="s">
        <v>3</v>
      </c>
      <c r="B2" s="800" t="s">
        <v>58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2"/>
    </row>
    <row r="3" spans="1:15" s="728" customFormat="1" ht="15" customHeight="1">
      <c r="A3" s="729" t="s">
        <v>4</v>
      </c>
      <c r="B3" s="730" t="s">
        <v>294</v>
      </c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2">
        <f aca="true" t="shared" si="0" ref="O3:O26">SUM(C3:N3)</f>
        <v>0</v>
      </c>
    </row>
    <row r="4" spans="1:15" s="733" customFormat="1" ht="13.5" customHeight="1">
      <c r="A4" s="391" t="s">
        <v>5</v>
      </c>
      <c r="B4" s="392" t="s">
        <v>198</v>
      </c>
      <c r="C4" s="393">
        <v>4200</v>
      </c>
      <c r="D4" s="393">
        <v>4200</v>
      </c>
      <c r="E4" s="393">
        <v>4210</v>
      </c>
      <c r="F4" s="393">
        <v>4210</v>
      </c>
      <c r="G4" s="393">
        <v>4210</v>
      </c>
      <c r="H4" s="393">
        <v>4210</v>
      </c>
      <c r="I4" s="393">
        <v>4220</v>
      </c>
      <c r="J4" s="393">
        <v>4230</v>
      </c>
      <c r="K4" s="393">
        <v>4230</v>
      </c>
      <c r="L4" s="393">
        <v>4230</v>
      </c>
      <c r="M4" s="393">
        <v>4230</v>
      </c>
      <c r="N4" s="393">
        <v>4250</v>
      </c>
      <c r="O4" s="394">
        <f>SUM(C4:N4)</f>
        <v>50630</v>
      </c>
    </row>
    <row r="5" spans="1:15" s="733" customFormat="1" ht="13.5" customHeight="1">
      <c r="A5" s="391" t="s">
        <v>6</v>
      </c>
      <c r="B5" s="396" t="s">
        <v>199</v>
      </c>
      <c r="C5" s="397">
        <v>9600</v>
      </c>
      <c r="D5" s="397">
        <v>10000</v>
      </c>
      <c r="E5" s="397">
        <v>10000</v>
      </c>
      <c r="F5" s="397">
        <v>10400</v>
      </c>
      <c r="G5" s="397">
        <v>10400</v>
      </c>
      <c r="H5" s="397">
        <v>10400</v>
      </c>
      <c r="I5" s="397">
        <v>10600</v>
      </c>
      <c r="J5" s="397">
        <v>10600</v>
      </c>
      <c r="K5" s="397">
        <v>10600</v>
      </c>
      <c r="L5" s="397">
        <v>11000</v>
      </c>
      <c r="M5" s="397">
        <v>11000</v>
      </c>
      <c r="N5" s="397">
        <v>11022</v>
      </c>
      <c r="O5" s="398">
        <f>SUM(C5:N5)</f>
        <v>125622</v>
      </c>
    </row>
    <row r="6" spans="1:15" s="395" customFormat="1" ht="13.5" customHeight="1">
      <c r="A6" s="391" t="s">
        <v>7</v>
      </c>
      <c r="B6" s="392" t="s">
        <v>200</v>
      </c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2">
        <f t="shared" si="0"/>
        <v>0</v>
      </c>
    </row>
    <row r="7" spans="1:15" s="395" customFormat="1" ht="13.5" customHeight="1">
      <c r="A7" s="391" t="s">
        <v>8</v>
      </c>
      <c r="B7" s="392" t="s">
        <v>332</v>
      </c>
      <c r="C7" s="734">
        <v>2349</v>
      </c>
      <c r="D7" s="734">
        <v>225</v>
      </c>
      <c r="E7" s="734">
        <v>225</v>
      </c>
      <c r="F7" s="734">
        <v>8006</v>
      </c>
      <c r="G7" s="734">
        <v>226</v>
      </c>
      <c r="H7" s="734">
        <v>226</v>
      </c>
      <c r="I7" s="734">
        <v>226</v>
      </c>
      <c r="J7" s="734">
        <v>226</v>
      </c>
      <c r="K7" s="734">
        <v>226</v>
      </c>
      <c r="L7" s="734">
        <v>226</v>
      </c>
      <c r="M7" s="734">
        <v>226</v>
      </c>
      <c r="N7" s="734">
        <v>226</v>
      </c>
      <c r="O7" s="735">
        <f t="shared" si="0"/>
        <v>12613</v>
      </c>
    </row>
    <row r="8" spans="1:15" s="395" customFormat="1" ht="13.5" customHeight="1">
      <c r="A8" s="391" t="s">
        <v>9</v>
      </c>
      <c r="B8" s="392" t="s">
        <v>84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2">
        <f t="shared" si="0"/>
        <v>0</v>
      </c>
    </row>
    <row r="9" spans="1:15" s="733" customFormat="1" ht="13.5" customHeight="1">
      <c r="A9" s="391" t="s">
        <v>10</v>
      </c>
      <c r="B9" s="392" t="s">
        <v>178</v>
      </c>
      <c r="C9" s="393"/>
      <c r="D9" s="393">
        <v>2000</v>
      </c>
      <c r="E9" s="393">
        <v>2000</v>
      </c>
      <c r="F9" s="393">
        <v>3000</v>
      </c>
      <c r="G9" s="393">
        <v>1000</v>
      </c>
      <c r="H9" s="393">
        <v>2000</v>
      </c>
      <c r="I9" s="393"/>
      <c r="J9" s="393">
        <v>3000</v>
      </c>
      <c r="K9" s="393">
        <v>3000</v>
      </c>
      <c r="L9" s="393">
        <v>3000</v>
      </c>
      <c r="M9" s="393">
        <v>1000</v>
      </c>
      <c r="N9" s="393">
        <v>2246</v>
      </c>
      <c r="O9" s="394">
        <f t="shared" si="0"/>
        <v>22246</v>
      </c>
    </row>
    <row r="10" spans="1:15" s="395" customFormat="1" ht="13.5" customHeight="1">
      <c r="A10" s="391" t="s">
        <v>11</v>
      </c>
      <c r="B10" s="392" t="s">
        <v>201</v>
      </c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2">
        <f t="shared" si="0"/>
        <v>0</v>
      </c>
    </row>
    <row r="11" spans="1:15" s="395" customFormat="1" ht="13.5" customHeight="1">
      <c r="A11" s="391" t="s">
        <v>12</v>
      </c>
      <c r="B11" s="392" t="s">
        <v>345</v>
      </c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2">
        <f t="shared" si="0"/>
        <v>0</v>
      </c>
    </row>
    <row r="12" spans="1:15" s="395" customFormat="1" ht="13.5" customHeight="1" thickBot="1">
      <c r="A12" s="387" t="s">
        <v>13</v>
      </c>
      <c r="B12" s="399" t="s">
        <v>204</v>
      </c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543"/>
      <c r="N12" s="543"/>
      <c r="O12" s="544">
        <f t="shared" si="0"/>
        <v>0</v>
      </c>
    </row>
    <row r="13" spans="1:15" s="736" customFormat="1" ht="15.75" customHeight="1" thickBot="1">
      <c r="A13" s="385" t="s">
        <v>14</v>
      </c>
      <c r="B13" s="202" t="s">
        <v>292</v>
      </c>
      <c r="C13" s="402">
        <f>SUM(C3:C12)</f>
        <v>16149</v>
      </c>
      <c r="D13" s="402">
        <f aca="true" t="shared" si="1" ref="D13:N13">SUM(D3:D12)</f>
        <v>16425</v>
      </c>
      <c r="E13" s="402">
        <f t="shared" si="1"/>
        <v>16435</v>
      </c>
      <c r="F13" s="402">
        <f t="shared" si="1"/>
        <v>25616</v>
      </c>
      <c r="G13" s="402">
        <f t="shared" si="1"/>
        <v>15836</v>
      </c>
      <c r="H13" s="402">
        <f t="shared" si="1"/>
        <v>16836</v>
      </c>
      <c r="I13" s="402">
        <f t="shared" si="1"/>
        <v>15046</v>
      </c>
      <c r="J13" s="402">
        <f t="shared" si="1"/>
        <v>18056</v>
      </c>
      <c r="K13" s="402">
        <f t="shared" si="1"/>
        <v>18056</v>
      </c>
      <c r="L13" s="402">
        <f t="shared" si="1"/>
        <v>18456</v>
      </c>
      <c r="M13" s="402">
        <f t="shared" si="1"/>
        <v>16456</v>
      </c>
      <c r="N13" s="402">
        <f t="shared" si="1"/>
        <v>17744</v>
      </c>
      <c r="O13" s="403">
        <f>SUM(C13:N13)</f>
        <v>211111</v>
      </c>
    </row>
    <row r="14" spans="1:15" s="386" customFormat="1" ht="15" customHeight="1" thickBot="1">
      <c r="A14" s="385" t="s">
        <v>15</v>
      </c>
      <c r="B14" s="803" t="s">
        <v>73</v>
      </c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4"/>
      <c r="N14" s="804"/>
      <c r="O14" s="805"/>
    </row>
    <row r="15" spans="1:15" s="733" customFormat="1" ht="13.5" customHeight="1">
      <c r="A15" s="404" t="s">
        <v>16</v>
      </c>
      <c r="B15" s="396" t="s">
        <v>98</v>
      </c>
      <c r="C15" s="397">
        <v>6290</v>
      </c>
      <c r="D15" s="397">
        <v>6290</v>
      </c>
      <c r="E15" s="397">
        <v>6290</v>
      </c>
      <c r="F15" s="397">
        <v>6290</v>
      </c>
      <c r="G15" s="397">
        <v>6290</v>
      </c>
      <c r="H15" s="397">
        <v>6270</v>
      </c>
      <c r="I15" s="397">
        <v>6260</v>
      </c>
      <c r="J15" s="397">
        <v>6260</v>
      </c>
      <c r="K15" s="397">
        <v>6260</v>
      </c>
      <c r="L15" s="397">
        <v>6160</v>
      </c>
      <c r="M15" s="397">
        <v>6160</v>
      </c>
      <c r="N15" s="397">
        <v>6169</v>
      </c>
      <c r="O15" s="398">
        <f t="shared" si="0"/>
        <v>74989</v>
      </c>
    </row>
    <row r="16" spans="1:15" s="733" customFormat="1" ht="13.5" customHeight="1">
      <c r="A16" s="391" t="s">
        <v>17</v>
      </c>
      <c r="B16" s="392" t="s">
        <v>157</v>
      </c>
      <c r="C16" s="393">
        <v>2043</v>
      </c>
      <c r="D16" s="393">
        <v>2043</v>
      </c>
      <c r="E16" s="393">
        <v>2043</v>
      </c>
      <c r="F16" s="393">
        <v>2043</v>
      </c>
      <c r="G16" s="393">
        <v>2043</v>
      </c>
      <c r="H16" s="393">
        <v>2036</v>
      </c>
      <c r="I16" s="393">
        <v>2033</v>
      </c>
      <c r="J16" s="393">
        <v>2033</v>
      </c>
      <c r="K16" s="393">
        <v>2033</v>
      </c>
      <c r="L16" s="393">
        <v>2005</v>
      </c>
      <c r="M16" s="393">
        <v>2005</v>
      </c>
      <c r="N16" s="393">
        <v>2004</v>
      </c>
      <c r="O16" s="394">
        <f t="shared" si="0"/>
        <v>24364</v>
      </c>
    </row>
    <row r="17" spans="1:15" s="733" customFormat="1" ht="13.5" customHeight="1">
      <c r="A17" s="391" t="s">
        <v>18</v>
      </c>
      <c r="B17" s="392" t="s">
        <v>75</v>
      </c>
      <c r="C17" s="393">
        <v>2859</v>
      </c>
      <c r="D17" s="393">
        <v>2635</v>
      </c>
      <c r="E17" s="393">
        <v>2171</v>
      </c>
      <c r="F17" s="393">
        <v>2989</v>
      </c>
      <c r="G17" s="393">
        <v>2546</v>
      </c>
      <c r="H17" s="393">
        <v>2599</v>
      </c>
      <c r="I17" s="393">
        <v>1796</v>
      </c>
      <c r="J17" s="393">
        <v>4806</v>
      </c>
      <c r="K17" s="393">
        <v>3832</v>
      </c>
      <c r="L17" s="393">
        <v>4834</v>
      </c>
      <c r="M17" s="393">
        <v>3334</v>
      </c>
      <c r="N17" s="393">
        <v>3153</v>
      </c>
      <c r="O17" s="394">
        <f t="shared" si="0"/>
        <v>37554</v>
      </c>
    </row>
    <row r="18" spans="1:15" s="733" customFormat="1" ht="13.5" customHeight="1">
      <c r="A18" s="391" t="s">
        <v>19</v>
      </c>
      <c r="B18" s="392" t="s">
        <v>223</v>
      </c>
      <c r="C18" s="393"/>
      <c r="D18" s="393">
        <v>500</v>
      </c>
      <c r="E18" s="393"/>
      <c r="F18" s="393">
        <v>9337</v>
      </c>
      <c r="G18" s="393"/>
      <c r="H18" s="393"/>
      <c r="I18" s="393"/>
      <c r="J18" s="393"/>
      <c r="K18" s="393"/>
      <c r="L18" s="393">
        <v>500</v>
      </c>
      <c r="M18" s="393"/>
      <c r="N18" s="393">
        <v>487</v>
      </c>
      <c r="O18" s="394">
        <f t="shared" si="0"/>
        <v>10824</v>
      </c>
    </row>
    <row r="19" spans="1:15" s="395" customFormat="1" ht="13.5" customHeight="1">
      <c r="A19" s="391" t="s">
        <v>20</v>
      </c>
      <c r="B19" s="392" t="s">
        <v>346</v>
      </c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2">
        <f t="shared" si="0"/>
        <v>0</v>
      </c>
    </row>
    <row r="20" spans="1:15" s="395" customFormat="1" ht="13.5" customHeight="1">
      <c r="A20" s="391" t="s">
        <v>21</v>
      </c>
      <c r="B20" s="392" t="s">
        <v>354</v>
      </c>
      <c r="C20" s="541"/>
      <c r="D20" s="541"/>
      <c r="E20" s="541"/>
      <c r="F20" s="541"/>
      <c r="G20" s="541"/>
      <c r="H20" s="541"/>
      <c r="I20" s="541"/>
      <c r="J20" s="541"/>
      <c r="K20" s="541"/>
      <c r="L20" s="541"/>
      <c r="M20" s="541"/>
      <c r="N20" s="541"/>
      <c r="O20" s="542">
        <f t="shared" si="0"/>
        <v>0</v>
      </c>
    </row>
    <row r="21" spans="1:15" s="733" customFormat="1" ht="13.5" customHeight="1">
      <c r="A21" s="391" t="s">
        <v>22</v>
      </c>
      <c r="B21" s="392" t="s">
        <v>37</v>
      </c>
      <c r="C21" s="393">
        <v>4957</v>
      </c>
      <c r="D21" s="393">
        <v>4957</v>
      </c>
      <c r="E21" s="393">
        <v>4957</v>
      </c>
      <c r="F21" s="393">
        <v>4957</v>
      </c>
      <c r="G21" s="393">
        <v>4957</v>
      </c>
      <c r="H21" s="393">
        <v>4957</v>
      </c>
      <c r="I21" s="393">
        <v>4957</v>
      </c>
      <c r="J21" s="393">
        <v>4957</v>
      </c>
      <c r="K21" s="393">
        <v>4957</v>
      </c>
      <c r="L21" s="393">
        <v>4957</v>
      </c>
      <c r="M21" s="393">
        <v>4957</v>
      </c>
      <c r="N21" s="393">
        <v>4957</v>
      </c>
      <c r="O21" s="394">
        <f t="shared" si="0"/>
        <v>59484</v>
      </c>
    </row>
    <row r="22" spans="1:15" s="395" customFormat="1" ht="13.5" customHeight="1">
      <c r="A22" s="391" t="s">
        <v>23</v>
      </c>
      <c r="B22" s="392" t="s">
        <v>39</v>
      </c>
      <c r="C22" s="541"/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41"/>
      <c r="O22" s="542">
        <f t="shared" si="0"/>
        <v>0</v>
      </c>
    </row>
    <row r="23" spans="1:15" s="733" customFormat="1" ht="13.5" customHeight="1">
      <c r="A23" s="391" t="s">
        <v>24</v>
      </c>
      <c r="B23" s="392" t="s">
        <v>203</v>
      </c>
      <c r="C23" s="393"/>
      <c r="D23" s="393"/>
      <c r="E23" s="393">
        <v>675</v>
      </c>
      <c r="F23" s="393"/>
      <c r="G23" s="393"/>
      <c r="H23" s="393">
        <v>675</v>
      </c>
      <c r="I23" s="393"/>
      <c r="J23" s="393"/>
      <c r="K23" s="393">
        <v>675</v>
      </c>
      <c r="L23" s="393"/>
      <c r="M23" s="393"/>
      <c r="N23" s="393">
        <v>675</v>
      </c>
      <c r="O23" s="394">
        <f t="shared" si="0"/>
        <v>2700</v>
      </c>
    </row>
    <row r="24" spans="1:15" s="733" customFormat="1" ht="13.5" customHeight="1">
      <c r="A24" s="391" t="s">
        <v>25</v>
      </c>
      <c r="B24" s="392" t="s">
        <v>181</v>
      </c>
      <c r="C24" s="393"/>
      <c r="D24" s="393"/>
      <c r="E24" s="393">
        <v>299</v>
      </c>
      <c r="F24" s="393"/>
      <c r="G24" s="393"/>
      <c r="H24" s="393">
        <v>299</v>
      </c>
      <c r="I24" s="393"/>
      <c r="J24" s="393"/>
      <c r="K24" s="393">
        <v>299</v>
      </c>
      <c r="L24" s="393"/>
      <c r="M24" s="393"/>
      <c r="N24" s="393">
        <v>299</v>
      </c>
      <c r="O24" s="394">
        <f t="shared" si="0"/>
        <v>1196</v>
      </c>
    </row>
    <row r="25" spans="1:15" s="395" customFormat="1" ht="13.5" customHeight="1" thickBot="1">
      <c r="A25" s="391" t="s">
        <v>26</v>
      </c>
      <c r="B25" s="392" t="s">
        <v>80</v>
      </c>
      <c r="C25" s="541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2">
        <f t="shared" si="0"/>
        <v>0</v>
      </c>
    </row>
    <row r="26" spans="1:15" s="736" customFormat="1" ht="15.75" customHeight="1" thickBot="1">
      <c r="A26" s="405" t="s">
        <v>27</v>
      </c>
      <c r="B26" s="202" t="s">
        <v>293</v>
      </c>
      <c r="C26" s="402">
        <f aca="true" t="shared" si="2" ref="C26:N26">SUM(C15:C25)</f>
        <v>16149</v>
      </c>
      <c r="D26" s="402">
        <f t="shared" si="2"/>
        <v>16425</v>
      </c>
      <c r="E26" s="402">
        <f t="shared" si="2"/>
        <v>16435</v>
      </c>
      <c r="F26" s="402">
        <f t="shared" si="2"/>
        <v>25616</v>
      </c>
      <c r="G26" s="402">
        <f t="shared" si="2"/>
        <v>15836</v>
      </c>
      <c r="H26" s="402">
        <f t="shared" si="2"/>
        <v>16836</v>
      </c>
      <c r="I26" s="402">
        <f t="shared" si="2"/>
        <v>15046</v>
      </c>
      <c r="J26" s="402">
        <f t="shared" si="2"/>
        <v>18056</v>
      </c>
      <c r="K26" s="402">
        <f t="shared" si="2"/>
        <v>18056</v>
      </c>
      <c r="L26" s="402">
        <f t="shared" si="2"/>
        <v>18456</v>
      </c>
      <c r="M26" s="402">
        <f t="shared" si="2"/>
        <v>16456</v>
      </c>
      <c r="N26" s="402">
        <f t="shared" si="2"/>
        <v>17744</v>
      </c>
      <c r="O26" s="403">
        <f t="shared" si="0"/>
        <v>211111</v>
      </c>
    </row>
    <row r="27" spans="1:15" ht="16.5" thickBot="1">
      <c r="A27" s="406" t="s">
        <v>28</v>
      </c>
      <c r="B27" s="203" t="s">
        <v>295</v>
      </c>
      <c r="C27" s="545">
        <f aca="true" t="shared" si="3" ref="C27:O27">C13-C26</f>
        <v>0</v>
      </c>
      <c r="D27" s="545">
        <f t="shared" si="3"/>
        <v>0</v>
      </c>
      <c r="E27" s="545">
        <f t="shared" si="3"/>
        <v>0</v>
      </c>
      <c r="F27" s="545">
        <f t="shared" si="3"/>
        <v>0</v>
      </c>
      <c r="G27" s="545">
        <f t="shared" si="3"/>
        <v>0</v>
      </c>
      <c r="H27" s="545">
        <f t="shared" si="3"/>
        <v>0</v>
      </c>
      <c r="I27" s="545">
        <f t="shared" si="3"/>
        <v>0</v>
      </c>
      <c r="J27" s="545">
        <f t="shared" si="3"/>
        <v>0</v>
      </c>
      <c r="K27" s="545">
        <f t="shared" si="3"/>
        <v>0</v>
      </c>
      <c r="L27" s="545">
        <f t="shared" si="3"/>
        <v>0</v>
      </c>
      <c r="M27" s="545">
        <f t="shared" si="3"/>
        <v>0</v>
      </c>
      <c r="N27" s="545">
        <f t="shared" si="3"/>
        <v>0</v>
      </c>
      <c r="O27" s="546">
        <f t="shared" si="3"/>
        <v>0</v>
      </c>
    </row>
    <row r="28" ht="15.75">
      <c r="A28" s="410"/>
    </row>
    <row r="29" spans="2:4" ht="15.75">
      <c r="B29" s="411" t="s">
        <v>478</v>
      </c>
      <c r="C29" s="549"/>
      <c r="D29" s="549"/>
    </row>
  </sheetData>
  <sheetProtection/>
  <mergeCells count="2">
    <mergeCell ref="B2:O2"/>
    <mergeCell ref="B14:O14"/>
  </mergeCells>
  <printOptions horizontalCentered="1"/>
  <pageMargins left="0.7874015748031497" right="0.7874015748031497" top="1.5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CE,Félkövér"&amp;12Előirányzat-felhasználási ütemterv
(tervezett adatok alapján)
2009. évre&amp;R&amp;"Times New Roman CE,Félkövér dőlt"&amp;11 15. sz. melléklet&amp;"Times New Roman CE,Normál"&amp;10
&amp;"Times New Roman CE,Félkövér dőlt"Ezer forintban !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F19" sqref="F19:G22"/>
    </sheetView>
  </sheetViews>
  <sheetFormatPr defaultColWidth="9.00390625" defaultRowHeight="12.75"/>
  <cols>
    <col min="1" max="1" width="5.125" style="384" customWidth="1"/>
    <col min="2" max="2" width="27.125" style="409" customWidth="1"/>
    <col min="3" max="4" width="9.00390625" style="409" customWidth="1"/>
    <col min="5" max="5" width="9.50390625" style="409" customWidth="1"/>
    <col min="6" max="6" width="8.875" style="409" customWidth="1"/>
    <col min="7" max="7" width="8.625" style="409" customWidth="1"/>
    <col min="8" max="8" width="8.875" style="409" customWidth="1"/>
    <col min="9" max="9" width="8.125" style="409" customWidth="1"/>
    <col min="10" max="14" width="9.50390625" style="409" customWidth="1"/>
    <col min="15" max="15" width="12.625" style="384" customWidth="1"/>
    <col min="16" max="16384" width="9.375" style="409" customWidth="1"/>
  </cols>
  <sheetData>
    <row r="1" spans="1:15" s="384" customFormat="1" ht="25.5" customHeight="1" thickBot="1">
      <c r="A1" s="381" t="s">
        <v>1</v>
      </c>
      <c r="B1" s="382" t="s">
        <v>96</v>
      </c>
      <c r="C1" s="382" t="s">
        <v>145</v>
      </c>
      <c r="D1" s="382" t="s">
        <v>146</v>
      </c>
      <c r="E1" s="382" t="s">
        <v>147</v>
      </c>
      <c r="F1" s="382" t="s">
        <v>148</v>
      </c>
      <c r="G1" s="382" t="s">
        <v>149</v>
      </c>
      <c r="H1" s="382" t="s">
        <v>150</v>
      </c>
      <c r="I1" s="382" t="s">
        <v>151</v>
      </c>
      <c r="J1" s="382" t="s">
        <v>152</v>
      </c>
      <c r="K1" s="382" t="s">
        <v>153</v>
      </c>
      <c r="L1" s="382" t="s">
        <v>154</v>
      </c>
      <c r="M1" s="382" t="s">
        <v>155</v>
      </c>
      <c r="N1" s="382" t="s">
        <v>156</v>
      </c>
      <c r="O1" s="383" t="s">
        <v>46</v>
      </c>
    </row>
    <row r="2" spans="1:15" s="386" customFormat="1" ht="15" customHeight="1" thickBot="1">
      <c r="A2" s="385" t="s">
        <v>3</v>
      </c>
      <c r="B2" s="803" t="s">
        <v>58</v>
      </c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5"/>
    </row>
    <row r="3" spans="1:15" s="386" customFormat="1" ht="15" customHeight="1">
      <c r="A3" s="387" t="s">
        <v>4</v>
      </c>
      <c r="B3" s="388" t="s">
        <v>294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90">
        <f aca="true" t="shared" si="0" ref="O3:O13">SUM(C3:N3)</f>
        <v>0</v>
      </c>
    </row>
    <row r="4" spans="1:15" s="395" customFormat="1" ht="13.5" customHeight="1">
      <c r="A4" s="391" t="s">
        <v>5</v>
      </c>
      <c r="B4" s="392" t="s">
        <v>198</v>
      </c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4">
        <f t="shared" si="0"/>
        <v>0</v>
      </c>
    </row>
    <row r="5" spans="1:15" s="395" customFormat="1" ht="13.5" customHeight="1">
      <c r="A5" s="391" t="s">
        <v>6</v>
      </c>
      <c r="B5" s="396" t="s">
        <v>199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8">
        <f t="shared" si="0"/>
        <v>0</v>
      </c>
    </row>
    <row r="6" spans="1:15" s="395" customFormat="1" ht="13.5" customHeight="1">
      <c r="A6" s="391" t="s">
        <v>7</v>
      </c>
      <c r="B6" s="392" t="s">
        <v>200</v>
      </c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4">
        <f t="shared" si="0"/>
        <v>0</v>
      </c>
    </row>
    <row r="7" spans="1:15" s="395" customFormat="1" ht="13.5" customHeight="1">
      <c r="A7" s="391" t="s">
        <v>8</v>
      </c>
      <c r="B7" s="392" t="s">
        <v>332</v>
      </c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4">
        <f t="shared" si="0"/>
        <v>0</v>
      </c>
    </row>
    <row r="8" spans="1:15" s="395" customFormat="1" ht="13.5" customHeight="1">
      <c r="A8" s="391" t="s">
        <v>9</v>
      </c>
      <c r="B8" s="392" t="s">
        <v>84</v>
      </c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4">
        <f t="shared" si="0"/>
        <v>0</v>
      </c>
    </row>
    <row r="9" spans="1:15" s="395" customFormat="1" ht="13.5" customHeight="1">
      <c r="A9" s="391" t="s">
        <v>10</v>
      </c>
      <c r="B9" s="392" t="s">
        <v>178</v>
      </c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4">
        <f t="shared" si="0"/>
        <v>0</v>
      </c>
    </row>
    <row r="10" spans="1:15" s="395" customFormat="1" ht="13.5" customHeight="1">
      <c r="A10" s="391" t="s">
        <v>11</v>
      </c>
      <c r="B10" s="392" t="s">
        <v>201</v>
      </c>
      <c r="C10" s="393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393"/>
      <c r="O10" s="394">
        <f t="shared" si="0"/>
        <v>0</v>
      </c>
    </row>
    <row r="11" spans="1:15" s="395" customFormat="1" ht="13.5" customHeight="1">
      <c r="A11" s="391" t="s">
        <v>12</v>
      </c>
      <c r="B11" s="392" t="s">
        <v>345</v>
      </c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4">
        <f t="shared" si="0"/>
        <v>0</v>
      </c>
    </row>
    <row r="12" spans="1:15" s="395" customFormat="1" ht="13.5" customHeight="1" thickBot="1">
      <c r="A12" s="387" t="s">
        <v>13</v>
      </c>
      <c r="B12" s="399" t="s">
        <v>204</v>
      </c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1">
        <f t="shared" si="0"/>
        <v>0</v>
      </c>
    </row>
    <row r="13" spans="1:15" s="386" customFormat="1" ht="15.75" customHeight="1" thickBot="1">
      <c r="A13" s="385" t="s">
        <v>14</v>
      </c>
      <c r="B13" s="202" t="s">
        <v>292</v>
      </c>
      <c r="C13" s="402">
        <f aca="true" t="shared" si="1" ref="C13:N13">SUM(C3:C12)</f>
        <v>0</v>
      </c>
      <c r="D13" s="402">
        <f t="shared" si="1"/>
        <v>0</v>
      </c>
      <c r="E13" s="402">
        <f t="shared" si="1"/>
        <v>0</v>
      </c>
      <c r="F13" s="402">
        <f t="shared" si="1"/>
        <v>0</v>
      </c>
      <c r="G13" s="402">
        <f t="shared" si="1"/>
        <v>0</v>
      </c>
      <c r="H13" s="402">
        <f t="shared" si="1"/>
        <v>0</v>
      </c>
      <c r="I13" s="402">
        <f t="shared" si="1"/>
        <v>0</v>
      </c>
      <c r="J13" s="402">
        <f t="shared" si="1"/>
        <v>0</v>
      </c>
      <c r="K13" s="402">
        <f t="shared" si="1"/>
        <v>0</v>
      </c>
      <c r="L13" s="402">
        <f t="shared" si="1"/>
        <v>0</v>
      </c>
      <c r="M13" s="402">
        <f t="shared" si="1"/>
        <v>0</v>
      </c>
      <c r="N13" s="402">
        <f t="shared" si="1"/>
        <v>0</v>
      </c>
      <c r="O13" s="403">
        <f t="shared" si="0"/>
        <v>0</v>
      </c>
    </row>
    <row r="14" spans="1:15" s="386" customFormat="1" ht="15" customHeight="1" thickBot="1">
      <c r="A14" s="385" t="s">
        <v>15</v>
      </c>
      <c r="B14" s="803" t="s">
        <v>73</v>
      </c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4"/>
      <c r="N14" s="804"/>
      <c r="O14" s="805"/>
    </row>
    <row r="15" spans="1:15" s="395" customFormat="1" ht="13.5" customHeight="1">
      <c r="A15" s="404" t="s">
        <v>16</v>
      </c>
      <c r="B15" s="396" t="s">
        <v>98</v>
      </c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8">
        <f aca="true" t="shared" si="2" ref="O15:O26">SUM(C15:N15)</f>
        <v>0</v>
      </c>
    </row>
    <row r="16" spans="1:15" s="395" customFormat="1" ht="13.5" customHeight="1">
      <c r="A16" s="391" t="s">
        <v>17</v>
      </c>
      <c r="B16" s="392" t="s">
        <v>157</v>
      </c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4">
        <f t="shared" si="2"/>
        <v>0</v>
      </c>
    </row>
    <row r="17" spans="1:15" s="395" customFormat="1" ht="13.5" customHeight="1">
      <c r="A17" s="391" t="s">
        <v>18</v>
      </c>
      <c r="B17" s="392" t="s">
        <v>75</v>
      </c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4">
        <f t="shared" si="2"/>
        <v>0</v>
      </c>
    </row>
    <row r="18" spans="1:15" s="395" customFormat="1" ht="13.5" customHeight="1">
      <c r="A18" s="391" t="s">
        <v>19</v>
      </c>
      <c r="B18" s="392" t="s">
        <v>223</v>
      </c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4">
        <f t="shared" si="2"/>
        <v>0</v>
      </c>
    </row>
    <row r="19" spans="1:15" s="395" customFormat="1" ht="13.5" customHeight="1">
      <c r="A19" s="391" t="s">
        <v>20</v>
      </c>
      <c r="B19" s="392" t="s">
        <v>202</v>
      </c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4">
        <f t="shared" si="2"/>
        <v>0</v>
      </c>
    </row>
    <row r="20" spans="1:15" s="395" customFormat="1" ht="13.5" customHeight="1">
      <c r="A20" s="391" t="s">
        <v>21</v>
      </c>
      <c r="B20" s="392" t="s">
        <v>354</v>
      </c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4">
        <f t="shared" si="2"/>
        <v>0</v>
      </c>
    </row>
    <row r="21" spans="1:15" s="395" customFormat="1" ht="13.5" customHeight="1">
      <c r="A21" s="391" t="s">
        <v>22</v>
      </c>
      <c r="B21" s="392" t="s">
        <v>37</v>
      </c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4">
        <f t="shared" si="2"/>
        <v>0</v>
      </c>
    </row>
    <row r="22" spans="1:15" s="395" customFormat="1" ht="13.5" customHeight="1">
      <c r="A22" s="391" t="s">
        <v>23</v>
      </c>
      <c r="B22" s="392" t="s">
        <v>39</v>
      </c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4">
        <f t="shared" si="2"/>
        <v>0</v>
      </c>
    </row>
    <row r="23" spans="1:15" s="395" customFormat="1" ht="13.5" customHeight="1">
      <c r="A23" s="391" t="s">
        <v>24</v>
      </c>
      <c r="B23" s="392" t="s">
        <v>203</v>
      </c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4">
        <f t="shared" si="2"/>
        <v>0</v>
      </c>
    </row>
    <row r="24" spans="1:15" s="395" customFormat="1" ht="13.5" customHeight="1">
      <c r="A24" s="391" t="s">
        <v>25</v>
      </c>
      <c r="B24" s="392" t="s">
        <v>181</v>
      </c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4">
        <f t="shared" si="2"/>
        <v>0</v>
      </c>
    </row>
    <row r="25" spans="1:15" s="395" customFormat="1" ht="13.5" customHeight="1" thickBot="1">
      <c r="A25" s="391" t="s">
        <v>26</v>
      </c>
      <c r="B25" s="392" t="s">
        <v>80</v>
      </c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4">
        <f t="shared" si="2"/>
        <v>0</v>
      </c>
    </row>
    <row r="26" spans="1:15" s="386" customFormat="1" ht="15.75" customHeight="1" thickBot="1">
      <c r="A26" s="405" t="s">
        <v>27</v>
      </c>
      <c r="B26" s="202" t="s">
        <v>293</v>
      </c>
      <c r="C26" s="402">
        <f aca="true" t="shared" si="3" ref="C26:N26">SUM(C15:C25)</f>
        <v>0</v>
      </c>
      <c r="D26" s="402">
        <f t="shared" si="3"/>
        <v>0</v>
      </c>
      <c r="E26" s="402">
        <f t="shared" si="3"/>
        <v>0</v>
      </c>
      <c r="F26" s="402">
        <f t="shared" si="3"/>
        <v>0</v>
      </c>
      <c r="G26" s="402">
        <f t="shared" si="3"/>
        <v>0</v>
      </c>
      <c r="H26" s="402">
        <f t="shared" si="3"/>
        <v>0</v>
      </c>
      <c r="I26" s="402">
        <f t="shared" si="3"/>
        <v>0</v>
      </c>
      <c r="J26" s="402">
        <f t="shared" si="3"/>
        <v>0</v>
      </c>
      <c r="K26" s="402">
        <f t="shared" si="3"/>
        <v>0</v>
      </c>
      <c r="L26" s="402">
        <f t="shared" si="3"/>
        <v>0</v>
      </c>
      <c r="M26" s="402">
        <f t="shared" si="3"/>
        <v>0</v>
      </c>
      <c r="N26" s="402">
        <f t="shared" si="3"/>
        <v>0</v>
      </c>
      <c r="O26" s="403">
        <f t="shared" si="2"/>
        <v>0</v>
      </c>
    </row>
    <row r="27" spans="1:15" ht="16.5" thickBot="1">
      <c r="A27" s="406" t="s">
        <v>28</v>
      </c>
      <c r="B27" s="203" t="s">
        <v>295</v>
      </c>
      <c r="C27" s="407">
        <f aca="true" t="shared" si="4" ref="C27:O27">C13-C26</f>
        <v>0</v>
      </c>
      <c r="D27" s="407">
        <f t="shared" si="4"/>
        <v>0</v>
      </c>
      <c r="E27" s="407">
        <f t="shared" si="4"/>
        <v>0</v>
      </c>
      <c r="F27" s="407">
        <f t="shared" si="4"/>
        <v>0</v>
      </c>
      <c r="G27" s="407">
        <f t="shared" si="4"/>
        <v>0</v>
      </c>
      <c r="H27" s="407">
        <f t="shared" si="4"/>
        <v>0</v>
      </c>
      <c r="I27" s="407">
        <f t="shared" si="4"/>
        <v>0</v>
      </c>
      <c r="J27" s="407">
        <f t="shared" si="4"/>
        <v>0</v>
      </c>
      <c r="K27" s="407">
        <f t="shared" si="4"/>
        <v>0</v>
      </c>
      <c r="L27" s="407">
        <f t="shared" si="4"/>
        <v>0</v>
      </c>
      <c r="M27" s="407">
        <f t="shared" si="4"/>
        <v>0</v>
      </c>
      <c r="N27" s="407">
        <f t="shared" si="4"/>
        <v>0</v>
      </c>
      <c r="O27" s="408">
        <f t="shared" si="4"/>
        <v>0</v>
      </c>
    </row>
    <row r="28" ht="15.75">
      <c r="A28" s="410"/>
    </row>
    <row r="29" ht="15.75">
      <c r="B29" s="412" t="s">
        <v>296</v>
      </c>
    </row>
  </sheetData>
  <sheetProtection sheet="1" objects="1" scenarios="1"/>
  <mergeCells count="2">
    <mergeCell ref="B2:O2"/>
    <mergeCell ref="B14:O14"/>
  </mergeCells>
  <printOptions horizontalCentered="1"/>
  <pageMargins left="0.7874015748031497" right="0.7874015748031497" top="1.3779527559055118" bottom="0.984251968503937" header="0.7874015748031497" footer="0.5118110236220472"/>
  <pageSetup horizontalDpi="600" verticalDpi="600" orientation="landscape" paperSize="9" scale="90" r:id="rId1"/>
  <headerFooter alignWithMargins="0">
    <oddHeader>&amp;C&amp;"Times New Roman CE,Félkövér"&amp;12Előirányzat-felhasználási ütemterv
 (teljesített adatok alapján)  
2007. évi&amp;R&amp;"Times New Roman CE,Félkövér dőlt"&amp;11 15/b. sz. melléklet&amp;"Times New Roman CE,Normál"&amp;10
&amp;"Times New Roman CE,Félkövér dőlt"Ezer forintban !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K8" sqref="K8"/>
    </sheetView>
  </sheetViews>
  <sheetFormatPr defaultColWidth="9.00390625" defaultRowHeight="12.75"/>
  <cols>
    <col min="1" max="1" width="5.875" style="384" customWidth="1"/>
    <col min="2" max="2" width="27.875" style="409" customWidth="1"/>
    <col min="3" max="4" width="9.00390625" style="409" customWidth="1"/>
    <col min="5" max="5" width="9.50390625" style="409" customWidth="1"/>
    <col min="6" max="6" width="8.875" style="409" customWidth="1"/>
    <col min="7" max="7" width="8.625" style="409" customWidth="1"/>
    <col min="8" max="8" width="8.875" style="409" customWidth="1"/>
    <col min="9" max="9" width="8.125" style="409" customWidth="1"/>
    <col min="10" max="14" width="9.50390625" style="409" customWidth="1"/>
    <col min="15" max="15" width="12.625" style="384" customWidth="1"/>
    <col min="16" max="16384" width="9.375" style="409" customWidth="1"/>
  </cols>
  <sheetData>
    <row r="1" spans="1:15" s="384" customFormat="1" ht="25.5" customHeight="1" thickBot="1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3"/>
    </row>
    <row r="2" spans="1:15" s="386" customFormat="1" ht="15" customHeight="1" thickBot="1">
      <c r="A2" s="385"/>
      <c r="B2" s="204"/>
      <c r="C2" s="806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8"/>
    </row>
    <row r="3" spans="1:15" s="386" customFormat="1" ht="15" customHeight="1">
      <c r="A3" s="387"/>
      <c r="B3" s="388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390"/>
    </row>
    <row r="4" spans="1:15" s="395" customFormat="1" ht="13.5" customHeight="1">
      <c r="A4" s="391"/>
      <c r="B4" s="414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394"/>
    </row>
    <row r="5" spans="1:15" s="395" customFormat="1" ht="13.5" customHeight="1">
      <c r="A5" s="391"/>
      <c r="B5" s="416"/>
      <c r="C5" s="415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398"/>
    </row>
    <row r="6" spans="1:15" s="395" customFormat="1" ht="13.5" customHeight="1">
      <c r="A6" s="391"/>
      <c r="B6" s="414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394"/>
    </row>
    <row r="7" spans="1:15" s="395" customFormat="1" ht="13.5" customHeight="1">
      <c r="A7" s="391"/>
      <c r="B7" s="392"/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394"/>
    </row>
    <row r="8" spans="1:15" s="395" customFormat="1" ht="13.5" customHeight="1">
      <c r="A8" s="391"/>
      <c r="B8" s="414"/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394"/>
    </row>
    <row r="9" spans="1:15" s="395" customFormat="1" ht="13.5" customHeight="1">
      <c r="A9" s="391"/>
      <c r="B9" s="414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394"/>
    </row>
    <row r="10" spans="1:15" s="395" customFormat="1" ht="13.5" customHeight="1">
      <c r="A10" s="391"/>
      <c r="B10" s="414"/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394"/>
    </row>
    <row r="11" spans="1:15" s="395" customFormat="1" ht="13.5" customHeight="1">
      <c r="A11" s="391"/>
      <c r="B11" s="414"/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394"/>
    </row>
    <row r="12" spans="1:15" s="395" customFormat="1" ht="13.5" customHeight="1" thickBot="1">
      <c r="A12" s="387"/>
      <c r="B12" s="418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01"/>
    </row>
    <row r="13" spans="1:15" s="386" customFormat="1" ht="15.75" customHeight="1" thickBot="1">
      <c r="A13" s="385"/>
      <c r="B13" s="202"/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3"/>
    </row>
    <row r="14" spans="1:15" s="386" customFormat="1" ht="15" customHeight="1" thickBot="1">
      <c r="A14" s="385"/>
      <c r="B14" s="204"/>
      <c r="C14" s="806"/>
      <c r="D14" s="807"/>
      <c r="E14" s="807"/>
      <c r="F14" s="807"/>
      <c r="G14" s="807"/>
      <c r="H14" s="807"/>
      <c r="I14" s="807"/>
      <c r="J14" s="807"/>
      <c r="K14" s="807"/>
      <c r="L14" s="807"/>
      <c r="M14" s="807"/>
      <c r="N14" s="807"/>
      <c r="O14" s="808"/>
    </row>
    <row r="15" spans="1:15" s="395" customFormat="1" ht="13.5" customHeight="1">
      <c r="A15" s="404"/>
      <c r="B15" s="416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398"/>
    </row>
    <row r="16" spans="1:15" s="395" customFormat="1" ht="13.5" customHeight="1">
      <c r="A16" s="391"/>
      <c r="B16" s="414"/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394"/>
    </row>
    <row r="17" spans="1:15" s="395" customFormat="1" ht="13.5" customHeight="1">
      <c r="A17" s="391"/>
      <c r="B17" s="414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394"/>
    </row>
    <row r="18" spans="1:15" s="395" customFormat="1" ht="13.5" customHeight="1">
      <c r="A18" s="391"/>
      <c r="B18" s="414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394"/>
    </row>
    <row r="19" spans="1:15" s="395" customFormat="1" ht="13.5" customHeight="1">
      <c r="A19" s="391"/>
      <c r="B19" s="414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394"/>
    </row>
    <row r="20" spans="1:15" s="395" customFormat="1" ht="13.5" customHeight="1">
      <c r="A20" s="391"/>
      <c r="B20" s="392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394"/>
    </row>
    <row r="21" spans="1:15" s="395" customFormat="1" ht="13.5" customHeight="1">
      <c r="A21" s="391"/>
      <c r="B21" s="414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394"/>
    </row>
    <row r="22" spans="1:15" s="395" customFormat="1" ht="13.5" customHeight="1">
      <c r="A22" s="391"/>
      <c r="B22" s="414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394"/>
    </row>
    <row r="23" spans="1:15" s="395" customFormat="1" ht="13.5" customHeight="1">
      <c r="A23" s="391"/>
      <c r="B23" s="414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394"/>
    </row>
    <row r="24" spans="1:15" s="395" customFormat="1" ht="13.5" customHeight="1">
      <c r="A24" s="391"/>
      <c r="B24" s="414"/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394"/>
    </row>
    <row r="25" spans="1:15" s="395" customFormat="1" ht="13.5" customHeight="1" thickBot="1">
      <c r="A25" s="391"/>
      <c r="B25" s="414"/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394"/>
    </row>
    <row r="26" spans="1:15" s="386" customFormat="1" ht="15.75" customHeight="1" thickBot="1">
      <c r="A26" s="405"/>
      <c r="B26" s="2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3"/>
    </row>
    <row r="27" spans="1:15" ht="16.5" thickBot="1">
      <c r="A27" s="406"/>
      <c r="B27" s="205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8"/>
    </row>
    <row r="28" spans="1:14" ht="15.75">
      <c r="A28" s="410"/>
      <c r="B28" s="384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</row>
    <row r="29" spans="2:14" ht="15.75">
      <c r="B29" s="420" t="s">
        <v>297</v>
      </c>
      <c r="C29" s="420"/>
      <c r="D29" s="420"/>
      <c r="E29" s="384"/>
      <c r="F29" s="384"/>
      <c r="G29" s="384"/>
      <c r="H29" s="384"/>
      <c r="I29" s="384"/>
      <c r="J29" s="384"/>
      <c r="K29" s="384"/>
      <c r="L29" s="384"/>
      <c r="M29" s="384"/>
      <c r="N29" s="384"/>
    </row>
    <row r="31" ht="15.75">
      <c r="B31" s="421"/>
    </row>
  </sheetData>
  <sheetProtection/>
  <mergeCells count="2">
    <mergeCell ref="C2:O2"/>
    <mergeCell ref="C14:O14"/>
  </mergeCells>
  <printOptions horizontalCentered="1"/>
  <pageMargins left="0.7874015748031497" right="0.7874015748031497" top="1.3385826771653544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CE,Félkövér"&amp;11Előirányzat-felhasználási ütemterv
 terv-tényadatok különbsége    
2007. évi&amp;R&amp;"Times New Roman CE,Félkövér dőlt"&amp;12 15/c. sz. melléklet&amp;"Times New Roman CE,Normál"&amp;10
&amp;"Times New Roman CE,Félkövér dőlt"Ezer forintban !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9" sqref="D9"/>
    </sheetView>
  </sheetViews>
  <sheetFormatPr defaultColWidth="9.00390625" defaultRowHeight="12.75"/>
  <cols>
    <col min="1" max="1" width="35.50390625" style="259" customWidth="1"/>
    <col min="2" max="3" width="12.875" style="609" customWidth="1"/>
    <col min="4" max="4" width="12.875" style="516" customWidth="1"/>
    <col min="5" max="5" width="35.625" style="258" customWidth="1"/>
    <col min="6" max="7" width="12.875" style="609" customWidth="1"/>
    <col min="8" max="8" width="12.875" style="516" customWidth="1"/>
    <col min="9" max="16384" width="9.375" style="258" customWidth="1"/>
  </cols>
  <sheetData>
    <row r="1" spans="1:8" ht="39.75" customHeight="1">
      <c r="A1" s="256" t="s">
        <v>105</v>
      </c>
      <c r="B1" s="666"/>
      <c r="C1" s="666"/>
      <c r="D1" s="515"/>
      <c r="E1" s="257"/>
      <c r="F1" s="666"/>
      <c r="G1" s="666"/>
      <c r="H1" s="515"/>
    </row>
    <row r="2" spans="2:8" ht="14.25" thickBot="1">
      <c r="B2" s="624"/>
      <c r="C2" s="624"/>
      <c r="F2" s="624"/>
      <c r="G2" s="624"/>
      <c r="H2" s="550" t="s">
        <v>95</v>
      </c>
    </row>
    <row r="3" spans="1:8" ht="24" customHeight="1" thickBot="1">
      <c r="A3" s="261" t="s">
        <v>58</v>
      </c>
      <c r="B3" s="667"/>
      <c r="C3" s="667"/>
      <c r="D3" s="517"/>
      <c r="E3" s="261" t="s">
        <v>73</v>
      </c>
      <c r="F3" s="667"/>
      <c r="G3" s="667"/>
      <c r="H3" s="523"/>
    </row>
    <row r="4" spans="1:8" s="263" customFormat="1" ht="35.25" customHeight="1" thickBot="1">
      <c r="A4" s="262" t="s">
        <v>96</v>
      </c>
      <c r="B4" s="668" t="s">
        <v>548</v>
      </c>
      <c r="C4" s="668" t="s">
        <v>549</v>
      </c>
      <c r="D4" s="245" t="s">
        <v>550</v>
      </c>
      <c r="E4" s="262" t="s">
        <v>96</v>
      </c>
      <c r="F4" s="668" t="s">
        <v>548</v>
      </c>
      <c r="G4" s="668" t="s">
        <v>549</v>
      </c>
      <c r="H4" s="245" t="s">
        <v>550</v>
      </c>
    </row>
    <row r="5" spans="1:8" ht="27.75" customHeight="1">
      <c r="A5" s="481" t="s">
        <v>176</v>
      </c>
      <c r="B5" s="616">
        <v>0</v>
      </c>
      <c r="C5" s="616"/>
      <c r="D5" s="518"/>
      <c r="E5" s="480" t="s">
        <v>186</v>
      </c>
      <c r="F5" s="616">
        <v>0</v>
      </c>
      <c r="G5" s="616">
        <v>22933</v>
      </c>
      <c r="H5" s="524"/>
    </row>
    <row r="6" spans="1:8" ht="27.75" customHeight="1">
      <c r="A6" s="264" t="s">
        <v>174</v>
      </c>
      <c r="B6" s="587">
        <v>423</v>
      </c>
      <c r="C6" s="587">
        <v>384</v>
      </c>
      <c r="D6" s="587">
        <v>420</v>
      </c>
      <c r="E6" s="264" t="s">
        <v>222</v>
      </c>
      <c r="F6" s="587">
        <v>4547</v>
      </c>
      <c r="G6" s="587">
        <v>11578</v>
      </c>
      <c r="H6" s="590">
        <v>10337</v>
      </c>
    </row>
    <row r="7" spans="1:8" ht="27.75" customHeight="1">
      <c r="A7" s="264" t="s">
        <v>551</v>
      </c>
      <c r="B7" s="587"/>
      <c r="C7" s="587"/>
      <c r="D7" s="587">
        <v>4519</v>
      </c>
      <c r="E7" s="264" t="s">
        <v>318</v>
      </c>
      <c r="F7" s="587"/>
      <c r="G7" s="587"/>
      <c r="H7" s="525"/>
    </row>
    <row r="8" spans="1:8" ht="15.75" customHeight="1">
      <c r="A8" s="264" t="s">
        <v>221</v>
      </c>
      <c r="B8" s="587"/>
      <c r="C8" s="587"/>
      <c r="D8" s="519"/>
      <c r="E8" s="264" t="s">
        <v>187</v>
      </c>
      <c r="F8" s="587"/>
      <c r="G8" s="587"/>
      <c r="H8" s="590">
        <v>1196</v>
      </c>
    </row>
    <row r="9" spans="1:8" ht="24" customHeight="1">
      <c r="A9" s="264" t="s">
        <v>561</v>
      </c>
      <c r="B9" s="587">
        <v>15003</v>
      </c>
      <c r="C9" s="587"/>
      <c r="D9" s="519"/>
      <c r="E9" s="264" t="s">
        <v>353</v>
      </c>
      <c r="F9" s="587">
        <v>0</v>
      </c>
      <c r="G9" s="587">
        <v>11169</v>
      </c>
      <c r="H9" s="525"/>
    </row>
    <row r="10" spans="1:8" ht="15.75" customHeight="1">
      <c r="A10" s="264" t="s">
        <v>472</v>
      </c>
      <c r="B10" s="587"/>
      <c r="C10" s="587"/>
      <c r="D10" s="520"/>
      <c r="E10" s="264" t="s">
        <v>39</v>
      </c>
      <c r="F10" s="587"/>
      <c r="G10" s="587"/>
      <c r="H10" s="525"/>
    </row>
    <row r="11" spans="1:8" ht="27.75" customHeight="1">
      <c r="A11" s="264" t="s">
        <v>471</v>
      </c>
      <c r="B11" s="587">
        <v>0</v>
      </c>
      <c r="C11" s="587"/>
      <c r="D11" s="587"/>
      <c r="E11" s="264" t="s">
        <v>225</v>
      </c>
      <c r="F11" s="587">
        <v>71137</v>
      </c>
      <c r="G11" s="587"/>
      <c r="H11" s="525"/>
    </row>
    <row r="12" spans="1:8" ht="15.75" customHeight="1">
      <c r="A12" s="264" t="s">
        <v>332</v>
      </c>
      <c r="B12" s="587"/>
      <c r="C12" s="587"/>
      <c r="D12" s="587">
        <v>7781</v>
      </c>
      <c r="E12" s="264" t="s">
        <v>181</v>
      </c>
      <c r="F12" s="587">
        <v>0</v>
      </c>
      <c r="G12" s="587">
        <v>1753</v>
      </c>
      <c r="H12" s="590">
        <v>487</v>
      </c>
    </row>
    <row r="13" spans="1:8" ht="27.75" customHeight="1">
      <c r="A13" s="264" t="s">
        <v>446</v>
      </c>
      <c r="B13" s="587">
        <v>158</v>
      </c>
      <c r="C13" s="587"/>
      <c r="D13" s="520"/>
      <c r="E13" s="484" t="s">
        <v>373</v>
      </c>
      <c r="F13" s="587">
        <v>3149</v>
      </c>
      <c r="G13" s="587"/>
      <c r="H13" s="525"/>
    </row>
    <row r="14" spans="1:8" ht="15.75" customHeight="1">
      <c r="A14" s="264" t="s">
        <v>71</v>
      </c>
      <c r="B14" s="587">
        <v>64009</v>
      </c>
      <c r="C14" s="587">
        <v>9382</v>
      </c>
      <c r="D14" s="519"/>
      <c r="E14" s="264" t="s">
        <v>80</v>
      </c>
      <c r="F14" s="587"/>
      <c r="G14" s="587"/>
      <c r="H14" s="525"/>
    </row>
    <row r="15" spans="1:8" ht="15.75" customHeight="1">
      <c r="A15" s="264" t="s">
        <v>178</v>
      </c>
      <c r="B15" s="587">
        <v>0</v>
      </c>
      <c r="C15" s="587"/>
      <c r="D15" s="519"/>
      <c r="E15" s="264" t="s">
        <v>521</v>
      </c>
      <c r="F15" s="587">
        <v>394</v>
      </c>
      <c r="G15" s="587"/>
      <c r="H15" s="590">
        <v>700</v>
      </c>
    </row>
    <row r="16" spans="1:8" ht="15.75" customHeight="1">
      <c r="A16" s="264" t="s">
        <v>201</v>
      </c>
      <c r="B16" s="587">
        <v>0</v>
      </c>
      <c r="C16" s="587"/>
      <c r="D16" s="519"/>
      <c r="E16" s="264" t="s">
        <v>101</v>
      </c>
      <c r="F16" s="587"/>
      <c r="G16" s="587"/>
      <c r="H16" s="525"/>
    </row>
    <row r="17" spans="1:8" ht="15.75" customHeight="1">
      <c r="A17" s="264" t="s">
        <v>204</v>
      </c>
      <c r="B17" s="587"/>
      <c r="C17" s="587"/>
      <c r="D17" s="519"/>
      <c r="E17" s="264"/>
      <c r="F17" s="587"/>
      <c r="G17" s="587"/>
      <c r="H17" s="525"/>
    </row>
    <row r="18" spans="1:8" ht="15.75" customHeight="1" thickBot="1">
      <c r="A18" s="264" t="s">
        <v>101</v>
      </c>
      <c r="B18" s="587"/>
      <c r="C18" s="587"/>
      <c r="D18" s="519"/>
      <c r="E18" s="264"/>
      <c r="F18" s="587"/>
      <c r="G18" s="587"/>
      <c r="H18" s="525"/>
    </row>
    <row r="19" spans="1:8" ht="18" customHeight="1" thickBot="1">
      <c r="A19" s="221" t="s">
        <v>102</v>
      </c>
      <c r="B19" s="588">
        <f>SUM(B5:B18)</f>
        <v>79593</v>
      </c>
      <c r="C19" s="588">
        <f>SUM(C5:C18)</f>
        <v>9766</v>
      </c>
      <c r="D19" s="588">
        <f>SUM(D5:D18)</f>
        <v>12720</v>
      </c>
      <c r="E19" s="221" t="s">
        <v>102</v>
      </c>
      <c r="F19" s="588">
        <f>SUM(F5:F18)</f>
        <v>79227</v>
      </c>
      <c r="G19" s="588">
        <f>SUM(G5:G18)</f>
        <v>47433</v>
      </c>
      <c r="H19" s="592">
        <f>SUM(H5:H18)</f>
        <v>12720</v>
      </c>
    </row>
    <row r="20" spans="1:8" ht="18" customHeight="1" thickBot="1">
      <c r="A20" s="222" t="s">
        <v>103</v>
      </c>
      <c r="B20" s="593" t="str">
        <f>IF(((F19-B19)&gt;0),F19-B19,"----")</f>
        <v>----</v>
      </c>
      <c r="C20" s="593">
        <f>IF(((G19-C19)&gt;0),G19-C19,"----")</f>
        <v>37667</v>
      </c>
      <c r="D20" s="593" t="str">
        <f>IF(((H19-D19)&gt;0),H19-D19,"----")</f>
        <v>----</v>
      </c>
      <c r="E20" s="479" t="s">
        <v>104</v>
      </c>
      <c r="F20" s="593">
        <f>IF(((B19-F19)&gt;0),B19-F19,"----")</f>
        <v>366</v>
      </c>
      <c r="G20" s="593" t="str">
        <f>IF(((C19-G19)&gt;0),C19-G19,"----")</f>
        <v>----</v>
      </c>
      <c r="H20" s="594" t="str">
        <f>IF(((D19-H19)&gt;0),D19-H19,"----")</f>
        <v>----</v>
      </c>
    </row>
  </sheetData>
  <sheetProtection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2/b. számú melléklet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C2" sqref="C2"/>
    </sheetView>
  </sheetViews>
  <sheetFormatPr defaultColWidth="9.00390625" defaultRowHeight="12.75"/>
  <cols>
    <col min="1" max="1" width="5.875" style="384" customWidth="1"/>
    <col min="2" max="2" width="25.875" style="409" customWidth="1"/>
    <col min="3" max="14" width="8.875" style="409" customWidth="1"/>
    <col min="15" max="15" width="12.125" style="384" customWidth="1"/>
    <col min="16" max="16384" width="9.375" style="409" customWidth="1"/>
  </cols>
  <sheetData>
    <row r="1" spans="1:15" s="384" customFormat="1" ht="30" customHeight="1" thickBot="1">
      <c r="A1" s="422" t="s">
        <v>1</v>
      </c>
      <c r="B1" s="423" t="s">
        <v>158</v>
      </c>
      <c r="C1" s="424" t="s">
        <v>145</v>
      </c>
      <c r="D1" s="425" t="s">
        <v>146</v>
      </c>
      <c r="E1" s="425" t="s">
        <v>147</v>
      </c>
      <c r="F1" s="425" t="s">
        <v>148</v>
      </c>
      <c r="G1" s="425" t="s">
        <v>149</v>
      </c>
      <c r="H1" s="425" t="s">
        <v>150</v>
      </c>
      <c r="I1" s="425" t="s">
        <v>151</v>
      </c>
      <c r="J1" s="425" t="s">
        <v>152</v>
      </c>
      <c r="K1" s="425" t="s">
        <v>153</v>
      </c>
      <c r="L1" s="425" t="s">
        <v>154</v>
      </c>
      <c r="M1" s="425" t="s">
        <v>155</v>
      </c>
      <c r="N1" s="426" t="s">
        <v>156</v>
      </c>
      <c r="O1" s="427" t="s">
        <v>46</v>
      </c>
    </row>
    <row r="2" spans="1:15" s="384" customFormat="1" ht="15.75">
      <c r="A2" s="459" t="s">
        <v>3</v>
      </c>
      <c r="B2" s="460" t="s">
        <v>159</v>
      </c>
      <c r="C2" s="461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462"/>
      <c r="O2" s="463">
        <f aca="true" t="shared" si="0" ref="O2:O10">SUM(C2:N2)</f>
        <v>0</v>
      </c>
    </row>
    <row r="3" spans="1:15" ht="15.75">
      <c r="A3" s="464" t="s">
        <v>4</v>
      </c>
      <c r="B3" s="465" t="s">
        <v>160</v>
      </c>
      <c r="C3" s="466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467"/>
      <c r="O3" s="468">
        <f t="shared" si="0"/>
        <v>0</v>
      </c>
    </row>
    <row r="4" spans="1:15" ht="15.75">
      <c r="A4" s="464" t="s">
        <v>5</v>
      </c>
      <c r="B4" s="465" t="s">
        <v>161</v>
      </c>
      <c r="C4" s="466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467"/>
      <c r="O4" s="468">
        <f t="shared" si="0"/>
        <v>0</v>
      </c>
    </row>
    <row r="5" spans="1:15" ht="15.75">
      <c r="A5" s="464" t="s">
        <v>6</v>
      </c>
      <c r="B5" s="465"/>
      <c r="C5" s="466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467"/>
      <c r="O5" s="468">
        <f t="shared" si="0"/>
        <v>0</v>
      </c>
    </row>
    <row r="6" spans="1:15" ht="15.75">
      <c r="A6" s="464" t="s">
        <v>7</v>
      </c>
      <c r="B6" s="465"/>
      <c r="C6" s="466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467"/>
      <c r="O6" s="468">
        <f t="shared" si="0"/>
        <v>0</v>
      </c>
    </row>
    <row r="7" spans="1:15" ht="15.75">
      <c r="A7" s="464" t="s">
        <v>8</v>
      </c>
      <c r="B7" s="465"/>
      <c r="C7" s="466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467"/>
      <c r="O7" s="468">
        <f t="shared" si="0"/>
        <v>0</v>
      </c>
    </row>
    <row r="8" spans="1:15" ht="15.75">
      <c r="A8" s="464" t="s">
        <v>9</v>
      </c>
      <c r="B8" s="465"/>
      <c r="C8" s="466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467"/>
      <c r="O8" s="468">
        <f t="shared" si="0"/>
        <v>0</v>
      </c>
    </row>
    <row r="9" spans="1:15" ht="15.75">
      <c r="A9" s="464" t="s">
        <v>10</v>
      </c>
      <c r="B9" s="465"/>
      <c r="C9" s="466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467"/>
      <c r="O9" s="468">
        <f t="shared" si="0"/>
        <v>0</v>
      </c>
    </row>
    <row r="10" spans="1:15" ht="15.75">
      <c r="A10" s="464" t="s">
        <v>11</v>
      </c>
      <c r="B10" s="465"/>
      <c r="C10" s="466"/>
      <c r="D10" s="393"/>
      <c r="E10" s="393"/>
      <c r="F10" s="393"/>
      <c r="G10" s="393"/>
      <c r="H10" s="393"/>
      <c r="I10" s="393"/>
      <c r="J10" s="393"/>
      <c r="K10" s="393"/>
      <c r="L10" s="393"/>
      <c r="M10" s="393"/>
      <c r="N10" s="467"/>
      <c r="O10" s="468">
        <f t="shared" si="0"/>
        <v>0</v>
      </c>
    </row>
    <row r="11" spans="1:15" ht="15.75">
      <c r="A11" s="469" t="s">
        <v>12</v>
      </c>
      <c r="B11" s="465"/>
      <c r="C11" s="466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467"/>
      <c r="O11" s="468">
        <f>SUM(C11:N11)</f>
        <v>0</v>
      </c>
    </row>
    <row r="12" spans="1:15" s="384" customFormat="1" ht="15.75">
      <c r="A12" s="469" t="s">
        <v>13</v>
      </c>
      <c r="B12" s="465"/>
      <c r="C12" s="466"/>
      <c r="D12" s="393"/>
      <c r="E12" s="393"/>
      <c r="F12" s="393"/>
      <c r="G12" s="393"/>
      <c r="H12" s="393"/>
      <c r="I12" s="393"/>
      <c r="J12" s="393"/>
      <c r="K12" s="393"/>
      <c r="L12" s="393"/>
      <c r="M12" s="393"/>
      <c r="N12" s="467"/>
      <c r="O12" s="468">
        <f>SUM(C12:N12)</f>
        <v>0</v>
      </c>
    </row>
    <row r="13" spans="1:15" s="384" customFormat="1" ht="15.75">
      <c r="A13" s="469" t="s">
        <v>14</v>
      </c>
      <c r="B13" s="465"/>
      <c r="C13" s="466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467"/>
      <c r="O13" s="468">
        <f>SUM(C13:N13)</f>
        <v>0</v>
      </c>
    </row>
    <row r="14" spans="1:15" ht="15.75">
      <c r="A14" s="469" t="s">
        <v>15</v>
      </c>
      <c r="B14" s="465"/>
      <c r="C14" s="466"/>
      <c r="D14" s="393"/>
      <c r="E14" s="393"/>
      <c r="F14" s="393"/>
      <c r="G14" s="393"/>
      <c r="H14" s="393"/>
      <c r="I14" s="393"/>
      <c r="J14" s="393"/>
      <c r="K14" s="393"/>
      <c r="L14" s="393"/>
      <c r="M14" s="393"/>
      <c r="N14" s="467"/>
      <c r="O14" s="468">
        <f aca="true" t="shared" si="1" ref="O14:O26">SUM(C14:N14)</f>
        <v>0</v>
      </c>
    </row>
    <row r="15" spans="1:15" ht="15.75">
      <c r="A15" s="469" t="s">
        <v>16</v>
      </c>
      <c r="B15" s="465"/>
      <c r="C15" s="466"/>
      <c r="D15" s="393"/>
      <c r="E15" s="393"/>
      <c r="F15" s="393"/>
      <c r="G15" s="393"/>
      <c r="H15" s="393"/>
      <c r="I15" s="393"/>
      <c r="J15" s="393"/>
      <c r="K15" s="393"/>
      <c r="L15" s="393"/>
      <c r="M15" s="393"/>
      <c r="N15" s="467"/>
      <c r="O15" s="468">
        <f t="shared" si="1"/>
        <v>0</v>
      </c>
    </row>
    <row r="16" spans="1:15" ht="15.75">
      <c r="A16" s="469" t="s">
        <v>17</v>
      </c>
      <c r="B16" s="465"/>
      <c r="C16" s="466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467"/>
      <c r="O16" s="468">
        <f t="shared" si="1"/>
        <v>0</v>
      </c>
    </row>
    <row r="17" spans="1:15" ht="15.75">
      <c r="A17" s="469" t="s">
        <v>18</v>
      </c>
      <c r="B17" s="465"/>
      <c r="C17" s="466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467"/>
      <c r="O17" s="468">
        <f t="shared" si="1"/>
        <v>0</v>
      </c>
    </row>
    <row r="18" spans="1:15" ht="15.75">
      <c r="A18" s="469" t="s">
        <v>19</v>
      </c>
      <c r="B18" s="465"/>
      <c r="C18" s="466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467"/>
      <c r="O18" s="468">
        <f t="shared" si="1"/>
        <v>0</v>
      </c>
    </row>
    <row r="19" spans="1:15" ht="15.75">
      <c r="A19" s="469" t="s">
        <v>20</v>
      </c>
      <c r="B19" s="465"/>
      <c r="C19" s="466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467"/>
      <c r="O19" s="468">
        <f t="shared" si="1"/>
        <v>0</v>
      </c>
    </row>
    <row r="20" spans="1:15" ht="15.75">
      <c r="A20" s="469" t="s">
        <v>21</v>
      </c>
      <c r="B20" s="465"/>
      <c r="C20" s="466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467"/>
      <c r="O20" s="468">
        <f t="shared" si="1"/>
        <v>0</v>
      </c>
    </row>
    <row r="21" spans="1:15" ht="15.75">
      <c r="A21" s="469" t="s">
        <v>22</v>
      </c>
      <c r="B21" s="465"/>
      <c r="C21" s="466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467"/>
      <c r="O21" s="468">
        <f t="shared" si="1"/>
        <v>0</v>
      </c>
    </row>
    <row r="22" spans="1:15" ht="15.75">
      <c r="A22" s="469" t="s">
        <v>23</v>
      </c>
      <c r="B22" s="465"/>
      <c r="C22" s="466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467"/>
      <c r="O22" s="468">
        <f t="shared" si="1"/>
        <v>0</v>
      </c>
    </row>
    <row r="23" spans="1:15" ht="15.75">
      <c r="A23" s="469" t="s">
        <v>24</v>
      </c>
      <c r="B23" s="465"/>
      <c r="C23" s="466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467"/>
      <c r="O23" s="468">
        <f t="shared" si="1"/>
        <v>0</v>
      </c>
    </row>
    <row r="24" spans="1:15" ht="15.75">
      <c r="A24" s="469" t="s">
        <v>25</v>
      </c>
      <c r="B24" s="465"/>
      <c r="C24" s="466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467"/>
      <c r="O24" s="468">
        <f t="shared" si="1"/>
        <v>0</v>
      </c>
    </row>
    <row r="25" spans="1:15" ht="16.5" thickBot="1">
      <c r="A25" s="469" t="s">
        <v>26</v>
      </c>
      <c r="B25" s="470"/>
      <c r="C25" s="471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72"/>
      <c r="O25" s="473">
        <f t="shared" si="1"/>
        <v>0</v>
      </c>
    </row>
    <row r="26" spans="1:15" s="384" customFormat="1" ht="16.5" thickBot="1">
      <c r="A26" s="474" t="s">
        <v>27</v>
      </c>
      <c r="B26" s="475" t="s">
        <v>46</v>
      </c>
      <c r="C26" s="476">
        <f>SUM(C2:C25)</f>
        <v>0</v>
      </c>
      <c r="D26" s="402">
        <f aca="true" t="shared" si="2" ref="D26:N26">SUM(D2:D25)</f>
        <v>0</v>
      </c>
      <c r="E26" s="402">
        <f t="shared" si="2"/>
        <v>0</v>
      </c>
      <c r="F26" s="402">
        <f t="shared" si="2"/>
        <v>0</v>
      </c>
      <c r="G26" s="402">
        <f t="shared" si="2"/>
        <v>0</v>
      </c>
      <c r="H26" s="402">
        <f t="shared" si="2"/>
        <v>0</v>
      </c>
      <c r="I26" s="402">
        <f t="shared" si="2"/>
        <v>0</v>
      </c>
      <c r="J26" s="402">
        <f t="shared" si="2"/>
        <v>0</v>
      </c>
      <c r="K26" s="402">
        <f t="shared" si="2"/>
        <v>0</v>
      </c>
      <c r="L26" s="402">
        <f t="shared" si="2"/>
        <v>0</v>
      </c>
      <c r="M26" s="402">
        <f t="shared" si="2"/>
        <v>0</v>
      </c>
      <c r="N26" s="477">
        <f t="shared" si="2"/>
        <v>0</v>
      </c>
      <c r="O26" s="478">
        <f t="shared" si="1"/>
        <v>0</v>
      </c>
    </row>
    <row r="27" spans="1:15" ht="15.75">
      <c r="A27" s="410"/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10"/>
    </row>
    <row r="28" ht="15.75">
      <c r="A28" s="410"/>
    </row>
  </sheetData>
  <sheetProtection sheet="1" objects="1" scenarios="1"/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CE,Félkövér"&amp;12Pénzellátási terv
2007. évre&amp;R&amp;"Times New Roman CE,Félkövér dőlt"&amp;12 &amp;11 16.sz. melléklet&amp;"Times New Roman CE,Normál"&amp;10
&amp;"Times New Roman CE,Félkövér dőlt"Ezer forintban !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F24"/>
  <sheetViews>
    <sheetView workbookViewId="0" topLeftCell="A1">
      <selection activeCell="G11" sqref="G11"/>
    </sheetView>
  </sheetViews>
  <sheetFormatPr defaultColWidth="9.00390625" defaultRowHeight="12.75"/>
  <cols>
    <col min="1" max="1" width="5.50390625" style="272" customWidth="1"/>
    <col min="2" max="2" width="33.125" style="272" customWidth="1"/>
    <col min="3" max="6" width="14.375" style="272" customWidth="1"/>
    <col min="7" max="16384" width="9.375" style="272" customWidth="1"/>
  </cols>
  <sheetData>
    <row r="2" spans="1:6" s="431" customFormat="1" ht="27" customHeight="1">
      <c r="A2" s="429" t="s">
        <v>162</v>
      </c>
      <c r="B2" s="430"/>
      <c r="C2" s="809" t="s">
        <v>224</v>
      </c>
      <c r="D2" s="809"/>
      <c r="E2" s="809"/>
      <c r="F2" s="809"/>
    </row>
    <row r="3" s="431" customFormat="1" ht="15.75"/>
    <row r="4" spans="1:6" s="431" customFormat="1" ht="24.75" customHeight="1">
      <c r="A4" s="429" t="s">
        <v>163</v>
      </c>
      <c r="B4" s="430"/>
      <c r="C4" s="809" t="s">
        <v>224</v>
      </c>
      <c r="D4" s="809"/>
      <c r="E4" s="809"/>
      <c r="F4" s="430"/>
    </row>
    <row r="5" s="432" customFormat="1" ht="12.75"/>
    <row r="7" ht="13.5" thickBot="1"/>
    <row r="8" spans="1:6" s="335" customFormat="1" ht="42" customHeight="1" thickBot="1">
      <c r="A8" s="332" t="s">
        <v>1</v>
      </c>
      <c r="B8" s="333" t="s">
        <v>164</v>
      </c>
      <c r="C8" s="333" t="s">
        <v>464</v>
      </c>
      <c r="D8" s="333" t="s">
        <v>465</v>
      </c>
      <c r="E8" s="333" t="s">
        <v>466</v>
      </c>
      <c r="F8" s="334" t="s">
        <v>46</v>
      </c>
    </row>
    <row r="9" spans="1:6" ht="24" customHeight="1">
      <c r="A9" s="433" t="s">
        <v>3</v>
      </c>
      <c r="B9" s="434" t="s">
        <v>165</v>
      </c>
      <c r="C9" s="435"/>
      <c r="D9" s="435"/>
      <c r="E9" s="435"/>
      <c r="F9" s="436">
        <f>SUM(C9:E9)</f>
        <v>0</v>
      </c>
    </row>
    <row r="10" spans="1:6" ht="24" customHeight="1">
      <c r="A10" s="437" t="s">
        <v>4</v>
      </c>
      <c r="B10" s="438" t="s">
        <v>166</v>
      </c>
      <c r="C10" s="439"/>
      <c r="D10" s="439"/>
      <c r="E10" s="439"/>
      <c r="F10" s="440">
        <f aca="true" t="shared" si="0" ref="F10:F15">SUM(C10:E10)</f>
        <v>0</v>
      </c>
    </row>
    <row r="11" spans="1:6" ht="24" customHeight="1">
      <c r="A11" s="437" t="s">
        <v>5</v>
      </c>
      <c r="B11" s="438" t="s">
        <v>167</v>
      </c>
      <c r="C11" s="439"/>
      <c r="D11" s="439"/>
      <c r="E11" s="439"/>
      <c r="F11" s="440">
        <f t="shared" si="0"/>
        <v>0</v>
      </c>
    </row>
    <row r="12" spans="1:6" ht="24" customHeight="1">
      <c r="A12" s="437" t="s">
        <v>6</v>
      </c>
      <c r="B12" s="438" t="s">
        <v>168</v>
      </c>
      <c r="C12" s="439"/>
      <c r="D12" s="439"/>
      <c r="E12" s="439"/>
      <c r="F12" s="440">
        <f t="shared" si="0"/>
        <v>0</v>
      </c>
    </row>
    <row r="13" spans="1:6" ht="24" customHeight="1">
      <c r="A13" s="437" t="s">
        <v>7</v>
      </c>
      <c r="B13" s="438" t="s">
        <v>169</v>
      </c>
      <c r="C13" s="439"/>
      <c r="D13" s="439"/>
      <c r="E13" s="439"/>
      <c r="F13" s="440">
        <f t="shared" si="0"/>
        <v>0</v>
      </c>
    </row>
    <row r="14" spans="1:6" ht="24" customHeight="1" thickBot="1">
      <c r="A14" s="441" t="s">
        <v>8</v>
      </c>
      <c r="B14" s="442" t="s">
        <v>170</v>
      </c>
      <c r="C14" s="443"/>
      <c r="D14" s="443"/>
      <c r="E14" s="443"/>
      <c r="F14" s="444">
        <f t="shared" si="0"/>
        <v>0</v>
      </c>
    </row>
    <row r="15" spans="1:6" s="448" customFormat="1" ht="24" customHeight="1" thickBot="1">
      <c r="A15" s="445" t="s">
        <v>9</v>
      </c>
      <c r="B15" s="207" t="s">
        <v>46</v>
      </c>
      <c r="C15" s="446">
        <f>SUM(C9:C14)</f>
        <v>0</v>
      </c>
      <c r="D15" s="446">
        <f>SUM(D9:D14)</f>
        <v>0</v>
      </c>
      <c r="E15" s="446">
        <f>SUM(E9:E14)</f>
        <v>0</v>
      </c>
      <c r="F15" s="447">
        <f t="shared" si="0"/>
        <v>0</v>
      </c>
    </row>
    <row r="16" s="432" customFormat="1" ht="12.75"/>
    <row r="17" s="432" customFormat="1" ht="12.75"/>
    <row r="18" s="432" customFormat="1" ht="12.75"/>
    <row r="19" s="432" customFormat="1" ht="15.75">
      <c r="A19" s="431" t="s">
        <v>570</v>
      </c>
    </row>
    <row r="20" s="432" customFormat="1" ht="12.75"/>
    <row r="21" s="432" customFormat="1" ht="12.75"/>
    <row r="24" spans="3:5" ht="13.5">
      <c r="C24" s="449"/>
      <c r="D24" s="450" t="s">
        <v>171</v>
      </c>
      <c r="E24" s="449"/>
    </row>
  </sheetData>
  <sheetProtection sheet="1" objects="1" scenarios="1"/>
  <mergeCells count="2">
    <mergeCell ref="C4:E4"/>
    <mergeCell ref="C2:F2"/>
  </mergeCells>
  <printOptions horizontalCentered="1"/>
  <pageMargins left="0.7874015748031497" right="0.7874015748031497" top="1.7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 dőlt"&amp;12 17.sz. melléklet a 3/2009. (II. 27.) sz. rendelethez
&amp;"Times New Roman CE,Normál"Adatszolgáltatás 
az elismert tartozásállományról&amp;10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zoomScale="120" zoomScaleNormal="120" workbookViewId="0" topLeftCell="A1">
      <selection activeCell="E10" sqref="E10"/>
    </sheetView>
  </sheetViews>
  <sheetFormatPr defaultColWidth="9.00390625" defaultRowHeight="12.75"/>
  <cols>
    <col min="1" max="1" width="8.50390625" style="244" customWidth="1"/>
    <col min="2" max="2" width="51.00390625" style="244" customWidth="1"/>
    <col min="3" max="3" width="14.375" style="595" customWidth="1"/>
    <col min="4" max="4" width="12.125" style="595" customWidth="1"/>
    <col min="5" max="5" width="13.125" style="595" customWidth="1"/>
    <col min="6" max="16384" width="9.375" style="244" customWidth="1"/>
  </cols>
  <sheetData>
    <row r="1" spans="1:5" ht="15.75" customHeight="1">
      <c r="A1" s="243" t="s">
        <v>0</v>
      </c>
      <c r="B1" s="243"/>
      <c r="C1" s="243"/>
      <c r="D1" s="243"/>
      <c r="E1" s="243"/>
    </row>
    <row r="2" spans="1:5" ht="15.75" customHeight="1" thickBot="1">
      <c r="A2" s="27"/>
      <c r="B2" s="27"/>
      <c r="C2" s="27"/>
      <c r="D2" s="740" t="s">
        <v>53</v>
      </c>
      <c r="E2" s="740"/>
    </row>
    <row r="3" spans="1:5" ht="37.5" customHeight="1" thickBot="1">
      <c r="A3" s="85" t="s">
        <v>1</v>
      </c>
      <c r="B3" s="86" t="s">
        <v>2</v>
      </c>
      <c r="C3" s="86" t="s">
        <v>548</v>
      </c>
      <c r="D3" s="86" t="s">
        <v>549</v>
      </c>
      <c r="E3" s="245" t="s">
        <v>550</v>
      </c>
    </row>
    <row r="4" spans="1:5" s="246" customFormat="1" ht="12" customHeight="1" thickBot="1">
      <c r="A4" s="188">
        <v>1</v>
      </c>
      <c r="B4" s="189">
        <v>2</v>
      </c>
      <c r="C4" s="189">
        <v>3</v>
      </c>
      <c r="D4" s="189">
        <v>4</v>
      </c>
      <c r="E4" s="190">
        <v>5</v>
      </c>
    </row>
    <row r="5" spans="1:5" s="10" customFormat="1" ht="12" customHeight="1" thickBot="1">
      <c r="A5" s="69" t="s">
        <v>3</v>
      </c>
      <c r="B5" s="212" t="s">
        <v>442</v>
      </c>
      <c r="C5" s="227">
        <v>1</v>
      </c>
      <c r="D5" s="227"/>
      <c r="E5" s="228"/>
    </row>
    <row r="6" spans="1:5" s="10" customFormat="1" ht="12" customHeight="1" thickBot="1">
      <c r="A6" s="67" t="s">
        <v>4</v>
      </c>
      <c r="B6" s="213" t="s">
        <v>444</v>
      </c>
      <c r="C6" s="247">
        <f>C7+C8+C9</f>
        <v>640</v>
      </c>
      <c r="D6" s="247">
        <f>D7+D8+D9</f>
        <v>789</v>
      </c>
      <c r="E6" s="248">
        <f>E7+E8+E9</f>
        <v>571</v>
      </c>
    </row>
    <row r="7" spans="1:5" s="10" customFormat="1" ht="12" customHeight="1">
      <c r="A7" s="51" t="s">
        <v>272</v>
      </c>
      <c r="B7" s="35" t="s">
        <v>425</v>
      </c>
      <c r="C7" s="60">
        <v>640</v>
      </c>
      <c r="D7" s="60">
        <v>789</v>
      </c>
      <c r="E7" s="61">
        <v>571</v>
      </c>
    </row>
    <row r="8" spans="1:5" s="10" customFormat="1" ht="12" customHeight="1">
      <c r="A8" s="49" t="s">
        <v>273</v>
      </c>
      <c r="B8" s="30" t="s">
        <v>85</v>
      </c>
      <c r="C8" s="31"/>
      <c r="D8" s="31"/>
      <c r="E8" s="59"/>
    </row>
    <row r="9" spans="1:5" s="10" customFormat="1" ht="12" customHeight="1" thickBot="1">
      <c r="A9" s="49" t="s">
        <v>274</v>
      </c>
      <c r="B9" s="30" t="s">
        <v>426</v>
      </c>
      <c r="C9" s="31">
        <v>0</v>
      </c>
      <c r="D9" s="31"/>
      <c r="E9" s="59">
        <v>0</v>
      </c>
    </row>
    <row r="10" spans="1:5" s="10" customFormat="1" ht="12" customHeight="1" thickBot="1">
      <c r="A10" s="67" t="s">
        <v>5</v>
      </c>
      <c r="B10" s="213" t="s">
        <v>445</v>
      </c>
      <c r="C10" s="247">
        <f>SUM(C11:C13)</f>
        <v>0</v>
      </c>
      <c r="D10" s="247">
        <f>SUM(D11:D13)</f>
        <v>0</v>
      </c>
      <c r="E10" s="248">
        <f>SUM(E11:E13)</f>
        <v>0</v>
      </c>
    </row>
    <row r="11" spans="1:5" s="10" customFormat="1" ht="12" customHeight="1">
      <c r="A11" s="51" t="s">
        <v>227</v>
      </c>
      <c r="B11" s="35" t="s">
        <v>176</v>
      </c>
      <c r="C11" s="60"/>
      <c r="D11" s="60"/>
      <c r="E11" s="61"/>
    </row>
    <row r="12" spans="1:5" s="10" customFormat="1" ht="12" customHeight="1">
      <c r="A12" s="48" t="s">
        <v>228</v>
      </c>
      <c r="B12" s="30" t="s">
        <v>174</v>
      </c>
      <c r="C12" s="57"/>
      <c r="D12" s="57"/>
      <c r="E12" s="58"/>
    </row>
    <row r="13" spans="1:5" s="10" customFormat="1" ht="12" customHeight="1" thickBot="1">
      <c r="A13" s="52" t="s">
        <v>229</v>
      </c>
      <c r="B13" s="38" t="s">
        <v>177</v>
      </c>
      <c r="C13" s="62"/>
      <c r="D13" s="62"/>
      <c r="E13" s="63"/>
    </row>
    <row r="14" spans="1:5" s="10" customFormat="1" ht="12" customHeight="1" thickBot="1">
      <c r="A14" s="67" t="s">
        <v>6</v>
      </c>
      <c r="B14" s="213" t="s">
        <v>460</v>
      </c>
      <c r="C14" s="247">
        <f>C15+C16+C17+C18</f>
        <v>41</v>
      </c>
      <c r="D14" s="247">
        <f>D15+D16+D17+D18</f>
        <v>0</v>
      </c>
      <c r="E14" s="248">
        <f>E15+E16+E17+E18</f>
        <v>0</v>
      </c>
    </row>
    <row r="15" spans="1:5" s="10" customFormat="1" ht="12" customHeight="1">
      <c r="A15" s="51" t="s">
        <v>231</v>
      </c>
      <c r="B15" s="209" t="s">
        <v>432</v>
      </c>
      <c r="C15" s="60">
        <v>41</v>
      </c>
      <c r="D15" s="60"/>
      <c r="E15" s="61"/>
    </row>
    <row r="16" spans="1:5" s="10" customFormat="1" ht="12" customHeight="1">
      <c r="A16" s="49" t="s">
        <v>232</v>
      </c>
      <c r="B16" s="210" t="s">
        <v>433</v>
      </c>
      <c r="C16" s="31"/>
      <c r="D16" s="31"/>
      <c r="E16" s="59"/>
    </row>
    <row r="17" spans="1:5" s="10" customFormat="1" ht="12" customHeight="1">
      <c r="A17" s="49" t="s">
        <v>233</v>
      </c>
      <c r="B17" s="210" t="s">
        <v>434</v>
      </c>
      <c r="C17" s="31"/>
      <c r="D17" s="31"/>
      <c r="E17" s="59"/>
    </row>
    <row r="18" spans="1:5" s="10" customFormat="1" ht="12" customHeight="1" thickBot="1">
      <c r="A18" s="48" t="s">
        <v>356</v>
      </c>
      <c r="B18" s="211" t="s">
        <v>435</v>
      </c>
      <c r="C18" s="57"/>
      <c r="D18" s="57"/>
      <c r="E18" s="58"/>
    </row>
    <row r="19" spans="1:5" s="10" customFormat="1" ht="12" customHeight="1" thickBot="1">
      <c r="A19" s="67" t="s">
        <v>7</v>
      </c>
      <c r="B19" s="213" t="s">
        <v>436</v>
      </c>
      <c r="C19" s="249">
        <f>C20+C21</f>
        <v>0</v>
      </c>
      <c r="D19" s="249">
        <f>D20+D21</f>
        <v>0</v>
      </c>
      <c r="E19" s="250">
        <f>E20+E21</f>
        <v>0</v>
      </c>
    </row>
    <row r="20" spans="1:5" s="10" customFormat="1" ht="12" customHeight="1">
      <c r="A20" s="53" t="s">
        <v>234</v>
      </c>
      <c r="B20" s="42" t="s">
        <v>252</v>
      </c>
      <c r="C20" s="43"/>
      <c r="D20" s="43"/>
      <c r="E20" s="64"/>
    </row>
    <row r="21" spans="1:5" s="10" customFormat="1" ht="12" customHeight="1" thickBot="1">
      <c r="A21" s="54" t="s">
        <v>235</v>
      </c>
      <c r="B21" s="35" t="s">
        <v>251</v>
      </c>
      <c r="C21" s="55"/>
      <c r="D21" s="55"/>
      <c r="E21" s="56"/>
    </row>
    <row r="22" spans="1:5" s="10" customFormat="1" ht="12" customHeight="1" thickBot="1">
      <c r="A22" s="67" t="s">
        <v>8</v>
      </c>
      <c r="B22" s="214" t="s">
        <v>437</v>
      </c>
      <c r="C22" s="662">
        <f>C5+C6+C10+C14+C19</f>
        <v>682</v>
      </c>
      <c r="D22" s="662">
        <f>D5+D6+D10+D14+D19</f>
        <v>789</v>
      </c>
      <c r="E22" s="582">
        <f>E5+E6+E10+E14+E19</f>
        <v>571</v>
      </c>
    </row>
    <row r="23" spans="1:5" s="10" customFormat="1" ht="12" customHeight="1" thickBot="1">
      <c r="A23" s="179" t="s">
        <v>9</v>
      </c>
      <c r="B23" s="213" t="s">
        <v>431</v>
      </c>
      <c r="C23" s="247">
        <f>C24+C25</f>
        <v>0</v>
      </c>
      <c r="D23" s="247">
        <f>D24+D25</f>
        <v>0</v>
      </c>
      <c r="E23" s="248">
        <f>E24+E25</f>
        <v>0</v>
      </c>
    </row>
    <row r="24" spans="1:5" s="10" customFormat="1" ht="12" customHeight="1">
      <c r="A24" s="51" t="s">
        <v>249</v>
      </c>
      <c r="B24" s="29" t="s">
        <v>253</v>
      </c>
      <c r="C24" s="57"/>
      <c r="D24" s="57"/>
      <c r="E24" s="58"/>
    </row>
    <row r="25" spans="1:5" s="10" customFormat="1" ht="12" customHeight="1" thickBot="1">
      <c r="A25" s="51" t="s">
        <v>250</v>
      </c>
      <c r="B25" s="30" t="s">
        <v>254</v>
      </c>
      <c r="C25" s="31"/>
      <c r="D25" s="31"/>
      <c r="E25" s="59"/>
    </row>
    <row r="26" spans="1:5" s="10" customFormat="1" ht="15" customHeight="1" thickBot="1">
      <c r="A26" s="67" t="s">
        <v>10</v>
      </c>
      <c r="B26" s="215" t="s">
        <v>438</v>
      </c>
      <c r="C26" s="247">
        <f>C22+C23</f>
        <v>682</v>
      </c>
      <c r="D26" s="247">
        <f>D22+D23</f>
        <v>789</v>
      </c>
      <c r="E26" s="247">
        <f>E22+E23</f>
        <v>571</v>
      </c>
    </row>
    <row r="27" spans="1:5" ht="12.75" customHeight="1">
      <c r="A27" s="26"/>
      <c r="B27" s="26"/>
      <c r="C27" s="26"/>
      <c r="D27" s="26"/>
      <c r="E27" s="26"/>
    </row>
    <row r="28" spans="1:5" ht="16.5" customHeight="1">
      <c r="A28" s="741" t="s">
        <v>33</v>
      </c>
      <c r="B28" s="741"/>
      <c r="C28" s="741"/>
      <c r="D28" s="741"/>
      <c r="E28" s="741"/>
    </row>
    <row r="29" spans="1:5" ht="16.5" customHeight="1" thickBot="1">
      <c r="A29" s="27"/>
      <c r="B29" s="27"/>
      <c r="C29" s="27"/>
      <c r="D29" s="740" t="s">
        <v>53</v>
      </c>
      <c r="E29" s="740"/>
    </row>
    <row r="30" spans="1:5" ht="37.5" customHeight="1" thickBot="1">
      <c r="A30" s="85" t="s">
        <v>1</v>
      </c>
      <c r="B30" s="86" t="s">
        <v>34</v>
      </c>
      <c r="C30" s="86" t="s">
        <v>487</v>
      </c>
      <c r="D30" s="86" t="s">
        <v>488</v>
      </c>
      <c r="E30" s="245" t="s">
        <v>489</v>
      </c>
    </row>
    <row r="31" spans="1:5" s="246" customFormat="1" ht="12" customHeight="1" thickBot="1">
      <c r="A31" s="188">
        <v>1</v>
      </c>
      <c r="B31" s="189">
        <v>2</v>
      </c>
      <c r="C31" s="189">
        <v>3</v>
      </c>
      <c r="D31" s="189">
        <v>4</v>
      </c>
      <c r="E31" s="190">
        <v>5</v>
      </c>
    </row>
    <row r="32" spans="1:5" ht="12" customHeight="1" thickBot="1">
      <c r="A32" s="69" t="s">
        <v>3</v>
      </c>
      <c r="B32" s="183" t="s">
        <v>486</v>
      </c>
      <c r="C32" s="252">
        <f>SUM(C33:C38)</f>
        <v>639</v>
      </c>
      <c r="D32" s="252">
        <f>SUM(D33:D38)</f>
        <v>789</v>
      </c>
      <c r="E32" s="253">
        <f>SUM(E33:E38)</f>
        <v>571</v>
      </c>
    </row>
    <row r="33" spans="1:5" ht="12" customHeight="1">
      <c r="A33" s="53" t="s">
        <v>266</v>
      </c>
      <c r="B33" s="42" t="s">
        <v>35</v>
      </c>
      <c r="C33" s="44">
        <v>450</v>
      </c>
      <c r="D33" s="44">
        <v>450</v>
      </c>
      <c r="E33" s="45">
        <v>450</v>
      </c>
    </row>
    <row r="34" spans="1:5" ht="12" customHeight="1">
      <c r="A34" s="49" t="s">
        <v>267</v>
      </c>
      <c r="B34" s="30" t="s">
        <v>36</v>
      </c>
      <c r="C34" s="32">
        <v>50</v>
      </c>
      <c r="D34" s="32">
        <v>50</v>
      </c>
      <c r="E34" s="33">
        <v>50</v>
      </c>
    </row>
    <row r="35" spans="1:5" ht="12" customHeight="1">
      <c r="A35" s="49" t="s">
        <v>268</v>
      </c>
      <c r="B35" s="30" t="s">
        <v>427</v>
      </c>
      <c r="C35" s="39">
        <v>91</v>
      </c>
      <c r="D35" s="39">
        <v>268</v>
      </c>
      <c r="E35" s="40">
        <v>35</v>
      </c>
    </row>
    <row r="36" spans="1:5" ht="12" customHeight="1">
      <c r="A36" s="49" t="s">
        <v>269</v>
      </c>
      <c r="B36" s="46" t="s">
        <v>197</v>
      </c>
      <c r="C36" s="39">
        <v>8</v>
      </c>
      <c r="D36" s="39">
        <v>0</v>
      </c>
      <c r="E36" s="40"/>
    </row>
    <row r="37" spans="1:5" ht="12" customHeight="1">
      <c r="A37" s="49" t="s">
        <v>483</v>
      </c>
      <c r="B37" s="30" t="s">
        <v>307</v>
      </c>
      <c r="C37" s="39"/>
      <c r="D37" s="39"/>
      <c r="E37" s="40"/>
    </row>
    <row r="38" spans="1:5" ht="12" customHeight="1" thickBot="1">
      <c r="A38" s="49" t="s">
        <v>270</v>
      </c>
      <c r="B38" s="76" t="s">
        <v>335</v>
      </c>
      <c r="C38" s="39">
        <v>40</v>
      </c>
      <c r="D38" s="39">
        <v>21</v>
      </c>
      <c r="E38" s="40">
        <v>36</v>
      </c>
    </row>
    <row r="39" spans="1:5" ht="12" customHeight="1" thickBot="1">
      <c r="A39" s="67" t="s">
        <v>4</v>
      </c>
      <c r="B39" s="180" t="s">
        <v>428</v>
      </c>
      <c r="C39" s="254">
        <f>SUM(C40:C43)</f>
        <v>0</v>
      </c>
      <c r="D39" s="254">
        <f>SUM(D40:D43)</f>
        <v>0</v>
      </c>
      <c r="E39" s="255">
        <f>SUM(E40:E43)</f>
        <v>0</v>
      </c>
    </row>
    <row r="40" spans="1:5" ht="12" customHeight="1">
      <c r="A40" s="51" t="s">
        <v>272</v>
      </c>
      <c r="B40" s="35" t="s">
        <v>398</v>
      </c>
      <c r="C40" s="36"/>
      <c r="D40" s="36"/>
      <c r="E40" s="37"/>
    </row>
    <row r="41" spans="1:5" ht="12" customHeight="1">
      <c r="A41" s="51" t="s">
        <v>273</v>
      </c>
      <c r="B41" s="30" t="s">
        <v>399</v>
      </c>
      <c r="C41" s="32"/>
      <c r="D41" s="32"/>
      <c r="E41" s="33"/>
    </row>
    <row r="42" spans="1:5" ht="12" customHeight="1">
      <c r="A42" s="51" t="s">
        <v>274</v>
      </c>
      <c r="B42" s="30" t="s">
        <v>318</v>
      </c>
      <c r="C42" s="32"/>
      <c r="D42" s="32"/>
      <c r="E42" s="33"/>
    </row>
    <row r="43" spans="1:5" ht="12" customHeight="1" thickBot="1">
      <c r="A43" s="51" t="s">
        <v>275</v>
      </c>
      <c r="B43" s="30" t="s">
        <v>317</v>
      </c>
      <c r="C43" s="32"/>
      <c r="D43" s="32"/>
      <c r="E43" s="33"/>
    </row>
    <row r="44" spans="1:5" ht="12" customHeight="1" thickBot="1">
      <c r="A44" s="67" t="s">
        <v>5</v>
      </c>
      <c r="B44" s="180" t="s">
        <v>429</v>
      </c>
      <c r="C44" s="254">
        <f>SUM(C45:C46)</f>
        <v>0</v>
      </c>
      <c r="D44" s="254">
        <f>SUM(D45:D46)</f>
        <v>0</v>
      </c>
      <c r="E44" s="255">
        <f>SUM(E45:E46)</f>
        <v>0</v>
      </c>
    </row>
    <row r="45" spans="1:5" ht="12" customHeight="1">
      <c r="A45" s="51" t="s">
        <v>227</v>
      </c>
      <c r="B45" s="35" t="s">
        <v>78</v>
      </c>
      <c r="C45" s="36"/>
      <c r="D45" s="36"/>
      <c r="E45" s="37"/>
    </row>
    <row r="46" spans="1:5" ht="12" customHeight="1" thickBot="1">
      <c r="A46" s="49" t="s">
        <v>228</v>
      </c>
      <c r="B46" s="30" t="s">
        <v>79</v>
      </c>
      <c r="C46" s="32"/>
      <c r="D46" s="32"/>
      <c r="E46" s="33"/>
    </row>
    <row r="47" spans="1:5" ht="12" customHeight="1" thickBot="1">
      <c r="A47" s="67" t="s">
        <v>6</v>
      </c>
      <c r="B47" s="180" t="s">
        <v>430</v>
      </c>
      <c r="C47" s="181"/>
      <c r="D47" s="181"/>
      <c r="E47" s="182"/>
    </row>
    <row r="48" spans="1:5" ht="15" customHeight="1" thickBot="1">
      <c r="A48" s="67" t="s">
        <v>7</v>
      </c>
      <c r="B48" s="187" t="s">
        <v>461</v>
      </c>
      <c r="C48" s="254">
        <f>C32+C39+C44+C47</f>
        <v>639</v>
      </c>
      <c r="D48" s="254">
        <f>D32+D39+D44+D47</f>
        <v>789</v>
      </c>
      <c r="E48" s="255">
        <f>E32+E39+E44+E47</f>
        <v>571</v>
      </c>
    </row>
    <row r="49" spans="1:5" s="10" customFormat="1" ht="12.75" customHeight="1">
      <c r="A49" s="739"/>
      <c r="B49" s="739"/>
      <c r="C49" s="739"/>
      <c r="D49" s="739"/>
      <c r="E49" s="739"/>
    </row>
  </sheetData>
  <sheetProtection/>
  <mergeCells count="4">
    <mergeCell ref="A49:E49"/>
    <mergeCell ref="D2:E2"/>
    <mergeCell ref="D29:E29"/>
    <mergeCell ref="A28:E28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Helyi Cigány Kisebbségi Önkormányzat
2009. ÉVI KÖLTSÉGVETÉSÉNEK PÉNZÜGYI MÉRLEGE
&amp;R&amp;"Times New Roman CE,Félkövér dőlt"&amp;11 3/a.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zoomScale="120" zoomScaleNormal="120" workbookViewId="0" topLeftCell="A1">
      <selection activeCell="H17" sqref="H17"/>
    </sheetView>
  </sheetViews>
  <sheetFormatPr defaultColWidth="9.00390625" defaultRowHeight="12.75"/>
  <cols>
    <col min="1" max="1" width="8.50390625" style="244" customWidth="1"/>
    <col min="2" max="2" width="51.00390625" style="244" customWidth="1"/>
    <col min="3" max="3" width="14.375" style="244" customWidth="1"/>
    <col min="4" max="4" width="12.125" style="244" customWidth="1"/>
    <col min="5" max="5" width="13.125" style="244" customWidth="1"/>
    <col min="6" max="16384" width="9.375" style="244" customWidth="1"/>
  </cols>
  <sheetData>
    <row r="1" spans="1:5" ht="15.75" customHeight="1">
      <c r="A1" s="243"/>
      <c r="B1" s="243"/>
      <c r="C1" s="243"/>
      <c r="D1" s="243"/>
      <c r="E1" s="243"/>
    </row>
    <row r="2" spans="1:5" ht="15.75" customHeight="1" thickBot="1">
      <c r="A2" s="27"/>
      <c r="B2" s="27"/>
      <c r="C2" s="27"/>
      <c r="D2" s="740"/>
      <c r="E2" s="740"/>
    </row>
    <row r="3" spans="1:5" ht="37.5" customHeight="1" thickBot="1">
      <c r="A3" s="85"/>
      <c r="B3" s="86"/>
      <c r="C3" s="86"/>
      <c r="D3" s="86"/>
      <c r="E3" s="245"/>
    </row>
    <row r="4" spans="1:5" s="246" customFormat="1" ht="12" customHeight="1" thickBot="1">
      <c r="A4" s="188"/>
      <c r="B4" s="189"/>
      <c r="C4" s="189"/>
      <c r="D4" s="189"/>
      <c r="E4" s="190"/>
    </row>
    <row r="5" spans="1:5" s="10" customFormat="1" ht="12" customHeight="1" thickBot="1">
      <c r="A5" s="69"/>
      <c r="B5" s="212"/>
      <c r="C5" s="227"/>
      <c r="D5" s="227"/>
      <c r="E5" s="228"/>
    </row>
    <row r="6" spans="1:5" s="10" customFormat="1" ht="12" customHeight="1" thickBot="1">
      <c r="A6" s="67"/>
      <c r="B6" s="213"/>
      <c r="C6" s="247"/>
      <c r="D6" s="247"/>
      <c r="E6" s="248"/>
    </row>
    <row r="7" spans="1:5" s="10" customFormat="1" ht="12" customHeight="1">
      <c r="A7" s="51"/>
      <c r="B7" s="35"/>
      <c r="C7" s="60"/>
      <c r="D7" s="60"/>
      <c r="E7" s="61"/>
    </row>
    <row r="8" spans="1:5" s="10" customFormat="1" ht="12" customHeight="1">
      <c r="A8" s="49"/>
      <c r="B8" s="30"/>
      <c r="C8" s="31"/>
      <c r="D8" s="31"/>
      <c r="E8" s="59"/>
    </row>
    <row r="9" spans="1:5" s="10" customFormat="1" ht="12" customHeight="1" thickBot="1">
      <c r="A9" s="49"/>
      <c r="B9" s="30"/>
      <c r="C9" s="31"/>
      <c r="D9" s="31"/>
      <c r="E9" s="59"/>
    </row>
    <row r="10" spans="1:5" s="10" customFormat="1" ht="12" customHeight="1" thickBot="1">
      <c r="A10" s="67"/>
      <c r="B10" s="213"/>
      <c r="C10" s="247"/>
      <c r="D10" s="247"/>
      <c r="E10" s="248"/>
    </row>
    <row r="11" spans="1:5" s="10" customFormat="1" ht="12" customHeight="1">
      <c r="A11" s="51"/>
      <c r="B11" s="35"/>
      <c r="C11" s="60"/>
      <c r="D11" s="60"/>
      <c r="E11" s="61"/>
    </row>
    <row r="12" spans="1:5" s="10" customFormat="1" ht="12" customHeight="1">
      <c r="A12" s="48"/>
      <c r="B12" s="30"/>
      <c r="C12" s="57"/>
      <c r="D12" s="57"/>
      <c r="E12" s="58"/>
    </row>
    <row r="13" spans="1:5" s="10" customFormat="1" ht="12" customHeight="1" thickBot="1">
      <c r="A13" s="52"/>
      <c r="B13" s="38"/>
      <c r="C13" s="62"/>
      <c r="D13" s="62"/>
      <c r="E13" s="63"/>
    </row>
    <row r="14" spans="1:5" s="10" customFormat="1" ht="12" customHeight="1" thickBot="1">
      <c r="A14" s="67"/>
      <c r="B14" s="213"/>
      <c r="C14" s="247"/>
      <c r="D14" s="247"/>
      <c r="E14" s="248"/>
    </row>
    <row r="15" spans="1:5" s="10" customFormat="1" ht="12" customHeight="1">
      <c r="A15" s="51"/>
      <c r="B15" s="209"/>
      <c r="C15" s="229"/>
      <c r="D15" s="229"/>
      <c r="E15" s="230"/>
    </row>
    <row r="16" spans="1:5" s="10" customFormat="1" ht="12" customHeight="1">
      <c r="A16" s="49"/>
      <c r="B16" s="210"/>
      <c r="C16" s="223"/>
      <c r="D16" s="223"/>
      <c r="E16" s="224"/>
    </row>
    <row r="17" spans="1:5" s="10" customFormat="1" ht="12" customHeight="1">
      <c r="A17" s="49"/>
      <c r="B17" s="210"/>
      <c r="C17" s="223"/>
      <c r="D17" s="223"/>
      <c r="E17" s="224"/>
    </row>
    <row r="18" spans="1:5" s="10" customFormat="1" ht="12" customHeight="1" thickBot="1">
      <c r="A18" s="48"/>
      <c r="B18" s="211"/>
      <c r="C18" s="225"/>
      <c r="D18" s="225"/>
      <c r="E18" s="226"/>
    </row>
    <row r="19" spans="1:5" s="10" customFormat="1" ht="12" customHeight="1" thickBot="1">
      <c r="A19" s="67"/>
      <c r="B19" s="213"/>
      <c r="C19" s="249"/>
      <c r="D19" s="249"/>
      <c r="E19" s="250"/>
    </row>
    <row r="20" spans="1:5" s="10" customFormat="1" ht="12" customHeight="1">
      <c r="A20" s="53"/>
      <c r="B20" s="42"/>
      <c r="C20" s="43"/>
      <c r="D20" s="43"/>
      <c r="E20" s="64"/>
    </row>
    <row r="21" spans="1:5" s="10" customFormat="1" ht="12" customHeight="1" thickBot="1">
      <c r="A21" s="54"/>
      <c r="B21" s="35"/>
      <c r="C21" s="55"/>
      <c r="D21" s="55"/>
      <c r="E21" s="56"/>
    </row>
    <row r="22" spans="1:5" s="10" customFormat="1" ht="12" customHeight="1" thickBot="1">
      <c r="A22" s="67"/>
      <c r="B22" s="214"/>
      <c r="C22" s="247"/>
      <c r="D22" s="247"/>
      <c r="E22" s="248"/>
    </row>
    <row r="23" spans="1:5" s="10" customFormat="1" ht="12" customHeight="1" thickBot="1">
      <c r="A23" s="179"/>
      <c r="B23" s="213"/>
      <c r="C23" s="268"/>
      <c r="D23" s="268"/>
      <c r="E23" s="269"/>
    </row>
    <row r="24" spans="1:5" s="10" customFormat="1" ht="12" customHeight="1">
      <c r="A24" s="51"/>
      <c r="B24" s="29"/>
      <c r="C24" s="225"/>
      <c r="D24" s="225"/>
      <c r="E24" s="226"/>
    </row>
    <row r="25" spans="1:5" s="10" customFormat="1" ht="12" customHeight="1" thickBot="1">
      <c r="A25" s="51"/>
      <c r="B25" s="30"/>
      <c r="C25" s="223"/>
      <c r="D25" s="223"/>
      <c r="E25" s="224"/>
    </row>
    <row r="26" spans="1:5" s="10" customFormat="1" ht="15" customHeight="1" thickBot="1">
      <c r="A26" s="67"/>
      <c r="B26" s="215"/>
      <c r="C26" s="247"/>
      <c r="D26" s="247"/>
      <c r="E26" s="247"/>
    </row>
    <row r="27" spans="1:5" ht="12.75" customHeight="1">
      <c r="A27" s="26"/>
      <c r="B27" s="26"/>
      <c r="C27" s="26"/>
      <c r="D27" s="26"/>
      <c r="E27" s="26"/>
    </row>
    <row r="28" spans="1:5" ht="16.5" customHeight="1">
      <c r="A28" s="741"/>
      <c r="B28" s="741"/>
      <c r="C28" s="741"/>
      <c r="D28" s="741"/>
      <c r="E28" s="741"/>
    </row>
    <row r="29" spans="1:5" ht="16.5" customHeight="1" thickBot="1">
      <c r="A29" s="27"/>
      <c r="B29" s="27"/>
      <c r="C29" s="27"/>
      <c r="D29" s="740"/>
      <c r="E29" s="740"/>
    </row>
    <row r="30" spans="1:5" ht="37.5" customHeight="1" thickBot="1">
      <c r="A30" s="85"/>
      <c r="B30" s="86"/>
      <c r="C30" s="86"/>
      <c r="D30" s="86"/>
      <c r="E30" s="245"/>
    </row>
    <row r="31" spans="1:5" s="246" customFormat="1" ht="12" customHeight="1" thickBot="1">
      <c r="A31" s="188"/>
      <c r="B31" s="189"/>
      <c r="C31" s="189"/>
      <c r="D31" s="189"/>
      <c r="E31" s="190"/>
    </row>
    <row r="32" spans="1:5" ht="12" customHeight="1" thickBot="1">
      <c r="A32" s="69"/>
      <c r="B32" s="183"/>
      <c r="C32" s="252"/>
      <c r="D32" s="252"/>
      <c r="E32" s="253"/>
    </row>
    <row r="33" spans="1:5" ht="12" customHeight="1">
      <c r="A33" s="53"/>
      <c r="B33" s="42"/>
      <c r="C33" s="44"/>
      <c r="D33" s="44"/>
      <c r="E33" s="45"/>
    </row>
    <row r="34" spans="1:5" ht="12" customHeight="1">
      <c r="A34" s="49"/>
      <c r="B34" s="30"/>
      <c r="C34" s="32"/>
      <c r="D34" s="32"/>
      <c r="E34" s="33"/>
    </row>
    <row r="35" spans="1:5" ht="12" customHeight="1">
      <c r="A35" s="49"/>
      <c r="B35" s="30"/>
      <c r="C35" s="39"/>
      <c r="D35" s="39"/>
      <c r="E35" s="40"/>
    </row>
    <row r="36" spans="1:5" ht="12" customHeight="1">
      <c r="A36" s="49"/>
      <c r="B36" s="46"/>
      <c r="C36" s="39"/>
      <c r="D36" s="39"/>
      <c r="E36" s="40"/>
    </row>
    <row r="37" spans="1:5" ht="12" customHeight="1">
      <c r="A37" s="49"/>
      <c r="B37" s="30"/>
      <c r="C37" s="39"/>
      <c r="D37" s="39"/>
      <c r="E37" s="40"/>
    </row>
    <row r="38" spans="1:5" ht="12" customHeight="1" thickBot="1">
      <c r="A38" s="49"/>
      <c r="B38" s="76"/>
      <c r="C38" s="39"/>
      <c r="D38" s="39"/>
      <c r="E38" s="40"/>
    </row>
    <row r="39" spans="1:5" ht="12" customHeight="1" thickBot="1">
      <c r="A39" s="67"/>
      <c r="B39" s="180"/>
      <c r="C39" s="254"/>
      <c r="D39" s="254"/>
      <c r="E39" s="255"/>
    </row>
    <row r="40" spans="1:5" ht="12" customHeight="1">
      <c r="A40" s="51"/>
      <c r="B40" s="35"/>
      <c r="C40" s="36"/>
      <c r="D40" s="36"/>
      <c r="E40" s="37"/>
    </row>
    <row r="41" spans="1:5" ht="12" customHeight="1">
      <c r="A41" s="51"/>
      <c r="B41" s="30"/>
      <c r="C41" s="32"/>
      <c r="D41" s="32"/>
      <c r="E41" s="33"/>
    </row>
    <row r="42" spans="1:5" ht="12" customHeight="1">
      <c r="A42" s="51"/>
      <c r="B42" s="30"/>
      <c r="C42" s="32"/>
      <c r="D42" s="32"/>
      <c r="E42" s="33"/>
    </row>
    <row r="43" spans="1:5" ht="12" customHeight="1" thickBot="1">
      <c r="A43" s="51"/>
      <c r="B43" s="30"/>
      <c r="C43" s="32"/>
      <c r="D43" s="32"/>
      <c r="E43" s="33"/>
    </row>
    <row r="44" spans="1:5" ht="12" customHeight="1" thickBot="1">
      <c r="A44" s="67"/>
      <c r="B44" s="180"/>
      <c r="C44" s="254"/>
      <c r="D44" s="254"/>
      <c r="E44" s="255"/>
    </row>
    <row r="45" spans="1:5" ht="12" customHeight="1">
      <c r="A45" s="51"/>
      <c r="B45" s="35"/>
      <c r="C45" s="36"/>
      <c r="D45" s="36"/>
      <c r="E45" s="37"/>
    </row>
    <row r="46" spans="1:5" ht="12" customHeight="1" thickBot="1">
      <c r="A46" s="49"/>
      <c r="B46" s="30"/>
      <c r="C46" s="32"/>
      <c r="D46" s="32"/>
      <c r="E46" s="33"/>
    </row>
    <row r="47" spans="1:5" ht="12" customHeight="1" thickBot="1">
      <c r="A47" s="67"/>
      <c r="B47" s="180"/>
      <c r="C47" s="181"/>
      <c r="D47" s="181"/>
      <c r="E47" s="182"/>
    </row>
    <row r="48" spans="1:5" ht="15" customHeight="1" thickBot="1">
      <c r="A48" s="67"/>
      <c r="B48" s="187"/>
      <c r="C48" s="254"/>
      <c r="D48" s="254"/>
      <c r="E48" s="255"/>
    </row>
    <row r="49" spans="1:5" s="10" customFormat="1" ht="12.75" customHeight="1">
      <c r="A49" s="739"/>
      <c r="B49" s="739"/>
      <c r="C49" s="739"/>
      <c r="D49" s="739"/>
      <c r="E49" s="739"/>
    </row>
  </sheetData>
  <sheetProtection/>
  <mergeCells count="4">
    <mergeCell ref="A49:E49"/>
    <mergeCell ref="D2:E2"/>
    <mergeCell ref="D29:E29"/>
    <mergeCell ref="A28:E28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
..............................Kisebbségi Önkormányzat
2007. ÉVI KÖLTSÉGVETÉSÉNEK PÉNZÜGYI MÉRLEGE
&amp;R&amp;"Times New Roman CE,Félkövér dőlt"&amp;11 3/b.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workbookViewId="0" topLeftCell="A1">
      <selection activeCell="I5" sqref="I5"/>
    </sheetView>
  </sheetViews>
  <sheetFormatPr defaultColWidth="9.00390625" defaultRowHeight="12.75"/>
  <cols>
    <col min="1" max="1" width="48.875" style="272" customWidth="1"/>
    <col min="2" max="2" width="11.50390625" style="532" customWidth="1"/>
    <col min="3" max="3" width="12.625" style="532" customWidth="1"/>
    <col min="4" max="4" width="15.625" style="532" customWidth="1"/>
    <col min="5" max="5" width="16.00390625" style="272" hidden="1" customWidth="1"/>
    <col min="6" max="6" width="16.625" style="272" hidden="1" customWidth="1"/>
    <col min="7" max="7" width="17.875" style="272" hidden="1" customWidth="1"/>
    <col min="8" max="16384" width="9.375" style="272" customWidth="1"/>
  </cols>
  <sheetData>
    <row r="1" spans="1:7" ht="47.25" customHeight="1" thickBot="1">
      <c r="A1" s="270" t="s">
        <v>552</v>
      </c>
      <c r="B1" s="527"/>
      <c r="C1" s="527"/>
      <c r="D1" s="527"/>
      <c r="E1" s="271"/>
      <c r="F1" s="271"/>
      <c r="G1" s="271"/>
    </row>
    <row r="2" spans="1:7" s="273" customFormat="1" ht="24" customHeight="1">
      <c r="A2" s="746" t="s">
        <v>41</v>
      </c>
      <c r="B2" s="742" t="s">
        <v>205</v>
      </c>
      <c r="C2" s="742" t="s">
        <v>213</v>
      </c>
      <c r="D2" s="744" t="s">
        <v>206</v>
      </c>
      <c r="E2" s="749" t="s">
        <v>207</v>
      </c>
      <c r="F2" s="742" t="s">
        <v>208</v>
      </c>
      <c r="G2" s="744" t="s">
        <v>209</v>
      </c>
    </row>
    <row r="3" spans="1:7" s="274" customFormat="1" ht="16.5" customHeight="1">
      <c r="A3" s="747"/>
      <c r="B3" s="743"/>
      <c r="C3" s="743"/>
      <c r="D3" s="745"/>
      <c r="E3" s="750"/>
      <c r="F3" s="743"/>
      <c r="G3" s="745"/>
    </row>
    <row r="4" spans="1:7" s="275" customFormat="1" ht="12.75">
      <c r="A4" s="747"/>
      <c r="B4" s="743"/>
      <c r="C4" s="743"/>
      <c r="D4" s="745"/>
      <c r="E4" s="750"/>
      <c r="F4" s="743"/>
      <c r="G4" s="745"/>
    </row>
    <row r="5" spans="1:7" s="274" customFormat="1" ht="16.5" customHeight="1" thickBot="1">
      <c r="A5" s="748"/>
      <c r="B5" s="276" t="s">
        <v>43</v>
      </c>
      <c r="C5" s="276" t="s">
        <v>42</v>
      </c>
      <c r="D5" s="277" t="s">
        <v>522</v>
      </c>
      <c r="E5" s="492" t="s">
        <v>45</v>
      </c>
      <c r="F5" s="276" t="s">
        <v>44</v>
      </c>
      <c r="G5" s="277" t="s">
        <v>44</v>
      </c>
    </row>
    <row r="6" spans="1:7" s="281" customFormat="1" ht="13.5" thickBot="1">
      <c r="A6" s="278">
        <v>1</v>
      </c>
      <c r="B6" s="551">
        <v>2</v>
      </c>
      <c r="C6" s="551">
        <v>3</v>
      </c>
      <c r="D6" s="552">
        <v>4</v>
      </c>
      <c r="E6" s="493">
        <v>5</v>
      </c>
      <c r="F6" s="279">
        <v>6</v>
      </c>
      <c r="G6" s="280">
        <v>7</v>
      </c>
    </row>
    <row r="7" spans="1:7" ht="12.75">
      <c r="A7" s="451" t="s">
        <v>515</v>
      </c>
      <c r="B7" s="596">
        <v>1057</v>
      </c>
      <c r="C7" s="596">
        <v>974</v>
      </c>
      <c r="D7" s="453">
        <v>1030</v>
      </c>
      <c r="E7" s="494" t="s">
        <v>516</v>
      </c>
      <c r="F7" s="452" t="s">
        <v>516</v>
      </c>
      <c r="G7" s="453" t="s">
        <v>516</v>
      </c>
    </row>
    <row r="8" spans="1:7" ht="12.75" customHeight="1">
      <c r="A8" s="454" t="s">
        <v>517</v>
      </c>
      <c r="B8" s="597"/>
      <c r="C8" s="597"/>
      <c r="D8" s="453">
        <v>470</v>
      </c>
      <c r="E8" s="494"/>
      <c r="F8" s="452">
        <f>D8*E8/100</f>
        <v>0</v>
      </c>
      <c r="G8" s="453">
        <f>D8-F8</f>
        <v>470</v>
      </c>
    </row>
    <row r="9" spans="1:7" ht="12.75">
      <c r="A9" s="454" t="s">
        <v>518</v>
      </c>
      <c r="B9" s="597">
        <v>515</v>
      </c>
      <c r="C9" s="597">
        <v>974</v>
      </c>
      <c r="D9" s="453">
        <v>502</v>
      </c>
      <c r="E9" s="494"/>
      <c r="F9" s="452">
        <f>D9*E9/100</f>
        <v>0</v>
      </c>
      <c r="G9" s="453">
        <f>D9-F9</f>
        <v>502</v>
      </c>
    </row>
    <row r="10" spans="1:7" ht="12.75">
      <c r="A10" s="598" t="s">
        <v>553</v>
      </c>
      <c r="B10" s="600">
        <v>500</v>
      </c>
      <c r="C10" s="600">
        <v>974</v>
      </c>
      <c r="D10" s="601">
        <v>487</v>
      </c>
      <c r="E10" s="494"/>
      <c r="F10" s="452">
        <f aca="true" t="shared" si="0" ref="F10:F19">D11*E10/100</f>
        <v>0</v>
      </c>
      <c r="G10" s="453">
        <f aca="true" t="shared" si="1" ref="G10:G19">D11-F10</f>
        <v>4519</v>
      </c>
    </row>
    <row r="11" spans="1:7" ht="12.75">
      <c r="A11" s="454" t="s">
        <v>523</v>
      </c>
      <c r="B11" s="597">
        <v>4640</v>
      </c>
      <c r="C11" s="597">
        <v>974</v>
      </c>
      <c r="D11" s="453">
        <v>4519</v>
      </c>
      <c r="E11" s="494"/>
      <c r="F11" s="452">
        <f t="shared" si="0"/>
        <v>0</v>
      </c>
      <c r="G11" s="453">
        <f t="shared" si="1"/>
        <v>19772</v>
      </c>
    </row>
    <row r="12" spans="1:11" ht="12.75">
      <c r="A12" s="454" t="s">
        <v>524</v>
      </c>
      <c r="B12" s="529"/>
      <c r="C12" s="597"/>
      <c r="D12" s="453">
        <v>19772</v>
      </c>
      <c r="E12" s="494"/>
      <c r="F12" s="452">
        <f t="shared" si="0"/>
        <v>0</v>
      </c>
      <c r="G12" s="453">
        <f t="shared" si="1"/>
        <v>1033</v>
      </c>
      <c r="I12" s="599"/>
      <c r="K12" s="599"/>
    </row>
    <row r="13" spans="1:9" ht="12.75">
      <c r="A13" s="454" t="s">
        <v>525</v>
      </c>
      <c r="B13" s="597">
        <v>1061</v>
      </c>
      <c r="C13" s="597">
        <v>974</v>
      </c>
      <c r="D13" s="453">
        <v>1033</v>
      </c>
      <c r="E13" s="494"/>
      <c r="F13" s="452">
        <f t="shared" si="0"/>
        <v>0</v>
      </c>
      <c r="G13" s="453">
        <f t="shared" si="1"/>
        <v>10359</v>
      </c>
      <c r="I13" s="599"/>
    </row>
    <row r="14" spans="1:7" ht="12.75">
      <c r="A14" s="454" t="s">
        <v>526</v>
      </c>
      <c r="B14" s="529"/>
      <c r="C14" s="529"/>
      <c r="D14" s="453">
        <v>10359</v>
      </c>
      <c r="E14" s="494"/>
      <c r="F14" s="452">
        <f t="shared" si="0"/>
        <v>0</v>
      </c>
      <c r="G14" s="453">
        <f t="shared" si="1"/>
        <v>0</v>
      </c>
    </row>
    <row r="15" spans="1:7" ht="12.75">
      <c r="A15" s="454" t="s">
        <v>527</v>
      </c>
      <c r="B15" s="529"/>
      <c r="C15" s="529"/>
      <c r="D15" s="453">
        <v>0</v>
      </c>
      <c r="E15" s="494"/>
      <c r="F15" s="452">
        <f t="shared" si="0"/>
        <v>0</v>
      </c>
      <c r="G15" s="453">
        <f t="shared" si="1"/>
        <v>991</v>
      </c>
    </row>
    <row r="16" spans="1:7" ht="12.75">
      <c r="A16" s="454" t="s">
        <v>528</v>
      </c>
      <c r="B16" s="529"/>
      <c r="C16" s="529"/>
      <c r="D16" s="453">
        <v>991</v>
      </c>
      <c r="E16" s="494"/>
      <c r="F16" s="452">
        <f t="shared" si="0"/>
        <v>0</v>
      </c>
      <c r="G16" s="453">
        <f t="shared" si="1"/>
        <v>2275</v>
      </c>
    </row>
    <row r="17" spans="1:7" ht="12.75">
      <c r="A17" s="454" t="s">
        <v>529</v>
      </c>
      <c r="B17" s="597">
        <v>65000</v>
      </c>
      <c r="C17" s="597">
        <v>35</v>
      </c>
      <c r="D17" s="453">
        <v>2275</v>
      </c>
      <c r="E17" s="494"/>
      <c r="F17" s="452">
        <f t="shared" si="0"/>
        <v>0</v>
      </c>
      <c r="G17" s="453">
        <f t="shared" si="1"/>
        <v>35</v>
      </c>
    </row>
    <row r="18" spans="1:7" ht="12.75">
      <c r="A18" s="454" t="s">
        <v>530</v>
      </c>
      <c r="B18" s="597">
        <v>11700</v>
      </c>
      <c r="C18" s="597">
        <v>3</v>
      </c>
      <c r="D18" s="453">
        <v>35</v>
      </c>
      <c r="E18" s="494"/>
      <c r="F18" s="452">
        <f t="shared" si="0"/>
        <v>0</v>
      </c>
      <c r="G18" s="453">
        <f t="shared" si="1"/>
        <v>0</v>
      </c>
    </row>
    <row r="19" spans="1:7" ht="12.75">
      <c r="A19" s="454" t="s">
        <v>531</v>
      </c>
      <c r="B19" s="529"/>
      <c r="C19" s="529"/>
      <c r="D19" s="453">
        <v>0</v>
      </c>
      <c r="E19" s="494"/>
      <c r="F19" s="452">
        <f t="shared" si="0"/>
        <v>0</v>
      </c>
      <c r="G19" s="453">
        <f t="shared" si="1"/>
        <v>35232</v>
      </c>
    </row>
    <row r="20" spans="1:7" ht="12.75">
      <c r="A20" s="454" t="s">
        <v>532</v>
      </c>
      <c r="B20" s="529"/>
      <c r="C20" s="529"/>
      <c r="D20" s="453">
        <v>35232</v>
      </c>
      <c r="E20" s="494"/>
      <c r="F20" s="452" t="e">
        <f>#REF!*E20/100</f>
        <v>#REF!</v>
      </c>
      <c r="G20" s="453" t="e">
        <f>#REF!-F20</f>
        <v>#REF!</v>
      </c>
    </row>
    <row r="21" spans="1:7" ht="12.75">
      <c r="A21" s="454"/>
      <c r="B21" s="529"/>
      <c r="C21" s="529"/>
      <c r="D21" s="528">
        <f aca="true" t="shared" si="2" ref="D21:D26">B21*C21</f>
        <v>0</v>
      </c>
      <c r="E21" s="494"/>
      <c r="F21" s="452">
        <f aca="true" t="shared" si="3" ref="F21:F26">D21*E21/100</f>
        <v>0</v>
      </c>
      <c r="G21" s="453">
        <f aca="true" t="shared" si="4" ref="G21:G26">D21-F21</f>
        <v>0</v>
      </c>
    </row>
    <row r="22" spans="1:7" ht="12.75">
      <c r="A22" s="454"/>
      <c r="B22" s="529"/>
      <c r="C22" s="529"/>
      <c r="D22" s="528">
        <f t="shared" si="2"/>
        <v>0</v>
      </c>
      <c r="E22" s="494"/>
      <c r="F22" s="452">
        <f t="shared" si="3"/>
        <v>0</v>
      </c>
      <c r="G22" s="453">
        <f t="shared" si="4"/>
        <v>0</v>
      </c>
    </row>
    <row r="23" spans="1:7" ht="12.75">
      <c r="A23" s="454"/>
      <c r="B23" s="529"/>
      <c r="C23" s="529"/>
      <c r="D23" s="528">
        <f t="shared" si="2"/>
        <v>0</v>
      </c>
      <c r="E23" s="494"/>
      <c r="F23" s="452">
        <f t="shared" si="3"/>
        <v>0</v>
      </c>
      <c r="G23" s="453">
        <f t="shared" si="4"/>
        <v>0</v>
      </c>
    </row>
    <row r="24" spans="1:7" ht="12.75">
      <c r="A24" s="454"/>
      <c r="B24" s="529"/>
      <c r="C24" s="529"/>
      <c r="D24" s="528">
        <f t="shared" si="2"/>
        <v>0</v>
      </c>
      <c r="E24" s="494"/>
      <c r="F24" s="452">
        <f t="shared" si="3"/>
        <v>0</v>
      </c>
      <c r="G24" s="453">
        <f t="shared" si="4"/>
        <v>0</v>
      </c>
    </row>
    <row r="25" spans="1:7" ht="12.75">
      <c r="A25" s="454"/>
      <c r="B25" s="529"/>
      <c r="C25" s="529"/>
      <c r="D25" s="528">
        <f t="shared" si="2"/>
        <v>0</v>
      </c>
      <c r="E25" s="494"/>
      <c r="F25" s="452">
        <f t="shared" si="3"/>
        <v>0</v>
      </c>
      <c r="G25" s="453">
        <f t="shared" si="4"/>
        <v>0</v>
      </c>
    </row>
    <row r="26" spans="1:7" ht="13.5" thickBot="1">
      <c r="A26" s="455"/>
      <c r="B26" s="530"/>
      <c r="C26" s="530"/>
      <c r="D26" s="528">
        <f t="shared" si="2"/>
        <v>0</v>
      </c>
      <c r="E26" s="494"/>
      <c r="F26" s="452">
        <f t="shared" si="3"/>
        <v>0</v>
      </c>
      <c r="G26" s="453">
        <f t="shared" si="4"/>
        <v>0</v>
      </c>
    </row>
    <row r="27" spans="1:7" s="284" customFormat="1" ht="19.5" customHeight="1" thickBot="1">
      <c r="A27" s="191" t="s">
        <v>46</v>
      </c>
      <c r="B27" s="531"/>
      <c r="C27" s="531"/>
      <c r="D27" s="283">
        <f>SUM(D7:D26)</f>
        <v>76705</v>
      </c>
      <c r="E27" s="495"/>
      <c r="F27" s="282" t="e">
        <f>SUM(F7:F26)</f>
        <v>#REF!</v>
      </c>
      <c r="G27" s="283" t="e">
        <f>SUM(G7:G26)</f>
        <v>#REF!</v>
      </c>
    </row>
  </sheetData>
  <sheetProtection/>
  <mergeCells count="7">
    <mergeCell ref="F2:F4"/>
    <mergeCell ref="G2:G4"/>
    <mergeCell ref="B2:B4"/>
    <mergeCell ref="A2:A5"/>
    <mergeCell ref="C2:C4"/>
    <mergeCell ref="D2:D4"/>
    <mergeCell ref="E2:E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 xml:space="preserve">&amp;R&amp;"Times New Roman CE,Félkövér dőlt"&amp;11 4.sz. melléklet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9" sqref="A9"/>
    </sheetView>
  </sheetViews>
  <sheetFormatPr defaultColWidth="9.00390625" defaultRowHeight="12.75"/>
  <cols>
    <col min="1" max="1" width="47.125" style="259" customWidth="1"/>
    <col min="2" max="2" width="15.625" style="516" customWidth="1"/>
    <col min="3" max="3" width="16.375" style="516" customWidth="1"/>
    <col min="4" max="4" width="18.00390625" style="516" customWidth="1"/>
    <col min="5" max="5" width="16.625" style="516" customWidth="1"/>
    <col min="6" max="6" width="18.875" style="537" customWidth="1"/>
    <col min="7" max="8" width="12.875" style="258" customWidth="1"/>
    <col min="9" max="9" width="13.875" style="258" customWidth="1"/>
    <col min="10" max="16384" width="9.375" style="258" customWidth="1"/>
  </cols>
  <sheetData>
    <row r="1" ht="18" customHeight="1" thickBot="1">
      <c r="F1" s="606" t="s">
        <v>95</v>
      </c>
    </row>
    <row r="2" spans="1:6" s="263" customFormat="1" ht="44.25" customHeight="1" thickBot="1">
      <c r="A2" s="262" t="s">
        <v>106</v>
      </c>
      <c r="B2" s="604" t="s">
        <v>107</v>
      </c>
      <c r="C2" s="604" t="s">
        <v>108</v>
      </c>
      <c r="D2" s="604" t="s">
        <v>557</v>
      </c>
      <c r="E2" s="604" t="s">
        <v>550</v>
      </c>
      <c r="F2" s="605" t="s">
        <v>555</v>
      </c>
    </row>
    <row r="3" spans="1:6" s="286" customFormat="1" ht="12" customHeight="1" thickBot="1">
      <c r="A3" s="285">
        <v>1</v>
      </c>
      <c r="B3" s="607">
        <v>2</v>
      </c>
      <c r="C3" s="607">
        <v>3</v>
      </c>
      <c r="D3" s="607">
        <v>4</v>
      </c>
      <c r="E3" s="607">
        <v>5</v>
      </c>
      <c r="F3" s="608" t="s">
        <v>191</v>
      </c>
    </row>
    <row r="4" spans="1:6" ht="15.75" customHeight="1">
      <c r="A4" s="264"/>
      <c r="B4" s="519"/>
      <c r="C4" s="533"/>
      <c r="D4" s="519"/>
      <c r="E4" s="519"/>
      <c r="F4" s="534"/>
    </row>
    <row r="5" spans="1:8" ht="15.75" customHeight="1">
      <c r="A5" s="264" t="s">
        <v>554</v>
      </c>
      <c r="B5" s="160">
        <v>9337</v>
      </c>
      <c r="C5" s="602">
        <v>2009</v>
      </c>
      <c r="D5" s="160">
        <v>0</v>
      </c>
      <c r="E5" s="160">
        <v>9337</v>
      </c>
      <c r="F5" s="603">
        <f aca="true" t="shared" si="0" ref="F5:F22">B5-D5-E5</f>
        <v>0</v>
      </c>
      <c r="H5" s="621"/>
    </row>
    <row r="6" spans="1:6" ht="15.75" customHeight="1">
      <c r="A6" s="287" t="s">
        <v>493</v>
      </c>
      <c r="B6" s="614">
        <v>4500</v>
      </c>
      <c r="C6" s="622" t="s">
        <v>556</v>
      </c>
      <c r="D6" s="614">
        <v>2000</v>
      </c>
      <c r="E6" s="614">
        <v>1000</v>
      </c>
      <c r="F6" s="615">
        <f t="shared" si="0"/>
        <v>1500</v>
      </c>
    </row>
    <row r="7" spans="1:6" s="609" customFormat="1" ht="15.75" customHeight="1">
      <c r="A7" s="619" t="s">
        <v>558</v>
      </c>
      <c r="B7" s="619"/>
      <c r="C7" s="619"/>
      <c r="D7" s="619"/>
      <c r="E7" s="619">
        <v>1196</v>
      </c>
      <c r="F7" s="620"/>
    </row>
    <row r="8" spans="1:6" s="610" customFormat="1" ht="15.75" customHeight="1">
      <c r="A8" s="491" t="s">
        <v>559</v>
      </c>
      <c r="B8" s="616"/>
      <c r="C8" s="617"/>
      <c r="D8" s="616"/>
      <c r="E8" s="616">
        <v>700</v>
      </c>
      <c r="F8" s="618"/>
    </row>
    <row r="9" spans="1:6" ht="15.75" customHeight="1">
      <c r="A9" s="264" t="s">
        <v>519</v>
      </c>
      <c r="B9" s="160"/>
      <c r="C9" s="602"/>
      <c r="D9" s="160"/>
      <c r="E9" s="160">
        <v>487</v>
      </c>
      <c r="F9" s="603"/>
    </row>
    <row r="10" spans="1:6" ht="15.75" customHeight="1">
      <c r="A10" s="264"/>
      <c r="B10" s="519"/>
      <c r="C10" s="533"/>
      <c r="D10" s="519"/>
      <c r="E10" s="519"/>
      <c r="F10" s="534">
        <f t="shared" si="0"/>
        <v>0</v>
      </c>
    </row>
    <row r="11" spans="1:6" ht="15.75" customHeight="1">
      <c r="A11" s="264"/>
      <c r="B11" s="519"/>
      <c r="C11" s="533"/>
      <c r="D11" s="519"/>
      <c r="E11" s="519"/>
      <c r="F11" s="534">
        <f t="shared" si="0"/>
        <v>0</v>
      </c>
    </row>
    <row r="12" spans="1:6" ht="15.75" customHeight="1">
      <c r="A12" s="264"/>
      <c r="B12" s="519"/>
      <c r="C12" s="533"/>
      <c r="D12" s="519"/>
      <c r="E12" s="519"/>
      <c r="F12" s="534">
        <f t="shared" si="0"/>
        <v>0</v>
      </c>
    </row>
    <row r="13" spans="1:6" ht="15.75" customHeight="1">
      <c r="A13" s="264"/>
      <c r="B13" s="519"/>
      <c r="C13" s="533"/>
      <c r="D13" s="519"/>
      <c r="E13" s="519"/>
      <c r="F13" s="534">
        <f t="shared" si="0"/>
        <v>0</v>
      </c>
    </row>
    <row r="14" spans="1:6" ht="15.75" customHeight="1">
      <c r="A14" s="264"/>
      <c r="B14" s="519"/>
      <c r="C14" s="533"/>
      <c r="D14" s="519"/>
      <c r="E14" s="519"/>
      <c r="F14" s="534">
        <f t="shared" si="0"/>
        <v>0</v>
      </c>
    </row>
    <row r="15" spans="1:6" ht="15.75" customHeight="1">
      <c r="A15" s="264"/>
      <c r="B15" s="519"/>
      <c r="C15" s="533"/>
      <c r="D15" s="519"/>
      <c r="E15" s="519"/>
      <c r="F15" s="534">
        <f t="shared" si="0"/>
        <v>0</v>
      </c>
    </row>
    <row r="16" spans="1:6" ht="15.75" customHeight="1">
      <c r="A16" s="264"/>
      <c r="B16" s="519"/>
      <c r="C16" s="533"/>
      <c r="D16" s="519"/>
      <c r="E16" s="519"/>
      <c r="F16" s="534">
        <f t="shared" si="0"/>
        <v>0</v>
      </c>
    </row>
    <row r="17" spans="1:6" ht="15.75" customHeight="1">
      <c r="A17" s="264"/>
      <c r="B17" s="519"/>
      <c r="C17" s="533"/>
      <c r="D17" s="519"/>
      <c r="E17" s="519"/>
      <c r="F17" s="534">
        <f t="shared" si="0"/>
        <v>0</v>
      </c>
    </row>
    <row r="18" spans="1:6" ht="15.75" customHeight="1">
      <c r="A18" s="264"/>
      <c r="B18" s="519"/>
      <c r="C18" s="533"/>
      <c r="D18" s="519"/>
      <c r="E18" s="519"/>
      <c r="F18" s="534">
        <f t="shared" si="0"/>
        <v>0</v>
      </c>
    </row>
    <row r="19" spans="1:6" ht="15.75" customHeight="1">
      <c r="A19" s="264"/>
      <c r="B19" s="519"/>
      <c r="C19" s="533"/>
      <c r="D19" s="519"/>
      <c r="E19" s="519"/>
      <c r="F19" s="534">
        <f t="shared" si="0"/>
        <v>0</v>
      </c>
    </row>
    <row r="20" spans="1:6" ht="15.75" customHeight="1">
      <c r="A20" s="264"/>
      <c r="B20" s="519"/>
      <c r="C20" s="533"/>
      <c r="D20" s="519"/>
      <c r="E20" s="519"/>
      <c r="F20" s="534">
        <f t="shared" si="0"/>
        <v>0</v>
      </c>
    </row>
    <row r="21" spans="1:6" ht="15.75" customHeight="1">
      <c r="A21" s="264"/>
      <c r="B21" s="519"/>
      <c r="C21" s="533"/>
      <c r="D21" s="519"/>
      <c r="E21" s="519"/>
      <c r="F21" s="534">
        <f t="shared" si="0"/>
        <v>0</v>
      </c>
    </row>
    <row r="22" spans="1:6" ht="15.75" customHeight="1" thickBot="1">
      <c r="A22" s="287"/>
      <c r="B22" s="521"/>
      <c r="C22" s="535"/>
      <c r="D22" s="521"/>
      <c r="E22" s="521"/>
      <c r="F22" s="536">
        <f t="shared" si="0"/>
        <v>0</v>
      </c>
    </row>
    <row r="23" spans="1:6" s="288" customFormat="1" ht="18" customHeight="1" thickBot="1">
      <c r="A23" s="82" t="s">
        <v>102</v>
      </c>
      <c r="B23" s="611">
        <f>SUM(B4:B22)</f>
        <v>13837</v>
      </c>
      <c r="C23" s="612"/>
      <c r="D23" s="611">
        <f>SUM(D4:D22)</f>
        <v>2000</v>
      </c>
      <c r="E23" s="611">
        <f>SUM(E4:E22)</f>
        <v>12720</v>
      </c>
      <c r="F23" s="613">
        <f>SUM(F4:F22)</f>
        <v>1500</v>
      </c>
    </row>
  </sheetData>
  <sheetProtection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 xml:space="preserve">&amp;C&amp;"Times New Roman CE,Félkövér"&amp;12Beruházási kiadások
előirányzata feladatonként &amp;R&amp;"Times New Roman CE,Félkövér dőlt"&amp;11 5. számú melléklet&amp;"Times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8" sqref="A8"/>
    </sheetView>
  </sheetViews>
  <sheetFormatPr defaultColWidth="9.00390625" defaultRowHeight="12.75"/>
  <cols>
    <col min="1" max="1" width="60.625" style="259" customWidth="1"/>
    <col min="2" max="2" width="15.625" style="516" customWidth="1"/>
    <col min="3" max="3" width="16.375" style="516" customWidth="1"/>
    <col min="4" max="4" width="18.00390625" style="516" customWidth="1"/>
    <col min="5" max="5" width="16.625" style="516" customWidth="1"/>
    <col min="6" max="6" width="18.875" style="516" customWidth="1"/>
    <col min="7" max="8" width="12.875" style="258" customWidth="1"/>
    <col min="9" max="9" width="13.875" style="258" customWidth="1"/>
    <col min="10" max="16384" width="9.375" style="258" customWidth="1"/>
  </cols>
  <sheetData>
    <row r="1" spans="1:6" ht="23.25" customHeight="1" thickBot="1">
      <c r="A1" s="623"/>
      <c r="B1" s="624"/>
      <c r="C1" s="624"/>
      <c r="D1" s="624"/>
      <c r="E1" s="624"/>
      <c r="F1" s="625" t="s">
        <v>95</v>
      </c>
    </row>
    <row r="2" spans="1:6" s="263" customFormat="1" ht="48.75" customHeight="1" thickBot="1">
      <c r="A2" s="626" t="s">
        <v>109</v>
      </c>
      <c r="B2" s="604" t="s">
        <v>107</v>
      </c>
      <c r="C2" s="604" t="s">
        <v>108</v>
      </c>
      <c r="D2" s="604" t="s">
        <v>494</v>
      </c>
      <c r="E2" s="604" t="s">
        <v>489</v>
      </c>
      <c r="F2" s="605" t="s">
        <v>545</v>
      </c>
    </row>
    <row r="3" spans="1:6" s="286" customFormat="1" ht="15" customHeight="1" thickBot="1">
      <c r="A3" s="627">
        <v>1</v>
      </c>
      <c r="B3" s="607">
        <v>2</v>
      </c>
      <c r="C3" s="607">
        <v>3</v>
      </c>
      <c r="D3" s="607">
        <v>4</v>
      </c>
      <c r="E3" s="607">
        <v>5</v>
      </c>
      <c r="F3" s="608">
        <v>6</v>
      </c>
    </row>
    <row r="4" spans="1:6" ht="15.75" customHeight="1">
      <c r="A4" s="639" t="s">
        <v>498</v>
      </c>
      <c r="B4" s="629"/>
      <c r="C4" s="630"/>
      <c r="D4" s="629"/>
      <c r="E4" s="629"/>
      <c r="F4" s="631"/>
    </row>
    <row r="5" spans="1:6" ht="15.75" customHeight="1">
      <c r="A5" s="628"/>
      <c r="B5" s="629"/>
      <c r="C5" s="630"/>
      <c r="D5" s="629"/>
      <c r="E5" s="629"/>
      <c r="F5" s="631">
        <f aca="true" t="shared" si="0" ref="F5:F22">B5-D5-E5</f>
        <v>0</v>
      </c>
    </row>
    <row r="6" spans="1:6" ht="15.75" customHeight="1">
      <c r="A6" s="628"/>
      <c r="B6" s="629"/>
      <c r="C6" s="630"/>
      <c r="D6" s="629"/>
      <c r="E6" s="629"/>
      <c r="F6" s="631">
        <f t="shared" si="0"/>
        <v>0</v>
      </c>
    </row>
    <row r="7" spans="1:6" ht="15.75" customHeight="1">
      <c r="A7" s="628"/>
      <c r="B7" s="629"/>
      <c r="C7" s="630"/>
      <c r="D7" s="629"/>
      <c r="E7" s="629"/>
      <c r="F7" s="631">
        <f t="shared" si="0"/>
        <v>0</v>
      </c>
    </row>
    <row r="8" spans="1:6" ht="15.75" customHeight="1">
      <c r="A8" s="628"/>
      <c r="B8" s="629"/>
      <c r="C8" s="630"/>
      <c r="D8" s="629"/>
      <c r="E8" s="629"/>
      <c r="F8" s="631">
        <f t="shared" si="0"/>
        <v>0</v>
      </c>
    </row>
    <row r="9" spans="1:6" ht="15.75" customHeight="1">
      <c r="A9" s="628"/>
      <c r="B9" s="629"/>
      <c r="C9" s="630"/>
      <c r="D9" s="629"/>
      <c r="E9" s="629"/>
      <c r="F9" s="631">
        <f t="shared" si="0"/>
        <v>0</v>
      </c>
    </row>
    <row r="10" spans="1:6" ht="15.75" customHeight="1">
      <c r="A10" s="628"/>
      <c r="B10" s="629"/>
      <c r="C10" s="630"/>
      <c r="D10" s="629"/>
      <c r="E10" s="629"/>
      <c r="F10" s="631">
        <f t="shared" si="0"/>
        <v>0</v>
      </c>
    </row>
    <row r="11" spans="1:6" ht="15.75" customHeight="1">
      <c r="A11" s="628"/>
      <c r="B11" s="629"/>
      <c r="C11" s="630"/>
      <c r="D11" s="629"/>
      <c r="E11" s="629"/>
      <c r="F11" s="631">
        <f t="shared" si="0"/>
        <v>0</v>
      </c>
    </row>
    <row r="12" spans="1:6" ht="15.75" customHeight="1">
      <c r="A12" s="628"/>
      <c r="B12" s="629"/>
      <c r="C12" s="630"/>
      <c r="D12" s="629"/>
      <c r="E12" s="629"/>
      <c r="F12" s="631">
        <f t="shared" si="0"/>
        <v>0</v>
      </c>
    </row>
    <row r="13" spans="1:6" ht="15.75" customHeight="1">
      <c r="A13" s="628"/>
      <c r="B13" s="629"/>
      <c r="C13" s="630"/>
      <c r="D13" s="629"/>
      <c r="E13" s="629"/>
      <c r="F13" s="631">
        <f t="shared" si="0"/>
        <v>0</v>
      </c>
    </row>
    <row r="14" spans="1:6" ht="15.75" customHeight="1">
      <c r="A14" s="628"/>
      <c r="B14" s="629"/>
      <c r="C14" s="630"/>
      <c r="D14" s="629"/>
      <c r="E14" s="629"/>
      <c r="F14" s="631">
        <f t="shared" si="0"/>
        <v>0</v>
      </c>
    </row>
    <row r="15" spans="1:6" ht="15.75" customHeight="1">
      <c r="A15" s="628"/>
      <c r="B15" s="629"/>
      <c r="C15" s="630"/>
      <c r="D15" s="629"/>
      <c r="E15" s="629"/>
      <c r="F15" s="631">
        <f t="shared" si="0"/>
        <v>0</v>
      </c>
    </row>
    <row r="16" spans="1:6" ht="15.75" customHeight="1">
      <c r="A16" s="628"/>
      <c r="B16" s="629"/>
      <c r="C16" s="630"/>
      <c r="D16" s="629"/>
      <c r="E16" s="629"/>
      <c r="F16" s="631">
        <f t="shared" si="0"/>
        <v>0</v>
      </c>
    </row>
    <row r="17" spans="1:6" ht="15.75" customHeight="1">
      <c r="A17" s="628"/>
      <c r="B17" s="629"/>
      <c r="C17" s="630"/>
      <c r="D17" s="629"/>
      <c r="E17" s="629"/>
      <c r="F17" s="631">
        <f t="shared" si="0"/>
        <v>0</v>
      </c>
    </row>
    <row r="18" spans="1:6" ht="15.75" customHeight="1">
      <c r="A18" s="628"/>
      <c r="B18" s="629"/>
      <c r="C18" s="630"/>
      <c r="D18" s="629"/>
      <c r="E18" s="629"/>
      <c r="F18" s="631">
        <f t="shared" si="0"/>
        <v>0</v>
      </c>
    </row>
    <row r="19" spans="1:6" ht="15.75" customHeight="1">
      <c r="A19" s="628"/>
      <c r="B19" s="629"/>
      <c r="C19" s="630"/>
      <c r="D19" s="629"/>
      <c r="E19" s="629"/>
      <c r="F19" s="631">
        <f t="shared" si="0"/>
        <v>0</v>
      </c>
    </row>
    <row r="20" spans="1:6" ht="15.75" customHeight="1">
      <c r="A20" s="628"/>
      <c r="B20" s="629"/>
      <c r="C20" s="630"/>
      <c r="D20" s="629"/>
      <c r="E20" s="629"/>
      <c r="F20" s="631">
        <f t="shared" si="0"/>
        <v>0</v>
      </c>
    </row>
    <row r="21" spans="1:6" ht="15.75" customHeight="1">
      <c r="A21" s="628"/>
      <c r="B21" s="629"/>
      <c r="C21" s="630"/>
      <c r="D21" s="629"/>
      <c r="E21" s="629"/>
      <c r="F21" s="631">
        <f t="shared" si="0"/>
        <v>0</v>
      </c>
    </row>
    <row r="22" spans="1:6" ht="15.75" customHeight="1" thickBot="1">
      <c r="A22" s="632"/>
      <c r="B22" s="633"/>
      <c r="C22" s="633"/>
      <c r="D22" s="633"/>
      <c r="E22" s="633"/>
      <c r="F22" s="634">
        <f t="shared" si="0"/>
        <v>0</v>
      </c>
    </row>
    <row r="23" spans="1:6" s="288" customFormat="1" ht="18" customHeight="1" thickBot="1">
      <c r="A23" s="635" t="s">
        <v>102</v>
      </c>
      <c r="B23" s="636">
        <f>SUM(B4:B22)</f>
        <v>0</v>
      </c>
      <c r="C23" s="637"/>
      <c r="D23" s="636">
        <f>SUM(D4:D22)</f>
        <v>0</v>
      </c>
      <c r="E23" s="636">
        <f>SUM(E4:E22)</f>
        <v>0</v>
      </c>
      <c r="F23" s="638">
        <f>SUM(F4:F22)</f>
        <v>0</v>
      </c>
    </row>
  </sheetData>
  <sheetProtection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&amp;C&amp;"Times New Roman CE,Félkövér"&amp;12Felújítási kiadások
előirányzata célonként&amp;14 &amp;R&amp;"Times New Roman CE,Félkövér dőlt"&amp;12 &amp;11 6.számú melléklet&amp;"Times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6">
      <selection activeCell="C24" sqref="C24"/>
    </sheetView>
  </sheetViews>
  <sheetFormatPr defaultColWidth="9.00390625" defaultRowHeight="12.75"/>
  <cols>
    <col min="1" max="1" width="61.50390625" style="13" customWidth="1"/>
    <col min="2" max="2" width="30.50390625" style="540" customWidth="1"/>
    <col min="3" max="3" width="20.00390625" style="14" customWidth="1"/>
    <col min="4" max="4" width="19.00390625" style="14" customWidth="1"/>
    <col min="5" max="16384" width="9.375" style="14" customWidth="1"/>
  </cols>
  <sheetData>
    <row r="1" spans="1:2" s="258" customFormat="1" ht="24" customHeight="1" thickBot="1">
      <c r="A1" s="290"/>
      <c r="B1" s="289" t="s">
        <v>95</v>
      </c>
    </row>
    <row r="2" spans="1:2" s="292" customFormat="1" ht="22.5" customHeight="1" thickBot="1">
      <c r="A2" s="291" t="s">
        <v>110</v>
      </c>
      <c r="B2" s="242" t="s">
        <v>111</v>
      </c>
    </row>
    <row r="3" spans="1:2" ht="15.75" customHeight="1">
      <c r="A3" s="485" t="s">
        <v>112</v>
      </c>
      <c r="B3" s="640">
        <v>62302</v>
      </c>
    </row>
    <row r="4" spans="1:2" ht="15.75" customHeight="1">
      <c r="A4" s="293" t="s">
        <v>533</v>
      </c>
      <c r="B4" s="641">
        <v>42734</v>
      </c>
    </row>
    <row r="5" spans="1:2" ht="15.75" customHeight="1">
      <c r="A5" s="293" t="s">
        <v>89</v>
      </c>
      <c r="B5" s="641">
        <v>4216</v>
      </c>
    </row>
    <row r="6" spans="1:2" ht="15.75" customHeight="1">
      <c r="A6" s="293" t="s">
        <v>113</v>
      </c>
      <c r="B6" s="641">
        <v>9915</v>
      </c>
    </row>
    <row r="7" spans="1:2" ht="15.75" customHeight="1">
      <c r="A7" s="293" t="s">
        <v>114</v>
      </c>
      <c r="B7" s="641">
        <v>780</v>
      </c>
    </row>
    <row r="8" spans="1:2" ht="15.75" customHeight="1">
      <c r="A8" s="293" t="s">
        <v>534</v>
      </c>
      <c r="B8" s="641">
        <v>5841</v>
      </c>
    </row>
    <row r="9" spans="1:2" ht="15.75" customHeight="1">
      <c r="A9" s="293" t="s">
        <v>115</v>
      </c>
      <c r="B9" s="641">
        <v>935</v>
      </c>
    </row>
    <row r="10" spans="1:2" ht="15.75" customHeight="1">
      <c r="A10" s="293" t="s">
        <v>540</v>
      </c>
      <c r="B10" s="641">
        <v>34499</v>
      </c>
    </row>
    <row r="11" spans="1:2" ht="15.75" customHeight="1">
      <c r="A11" s="293" t="s">
        <v>116</v>
      </c>
      <c r="B11" s="641">
        <v>5290</v>
      </c>
    </row>
    <row r="12" spans="1:2" ht="15.75" customHeight="1">
      <c r="A12" s="293" t="s">
        <v>535</v>
      </c>
      <c r="B12" s="641">
        <v>1351</v>
      </c>
    </row>
    <row r="13" spans="1:2" ht="15.75" customHeight="1">
      <c r="A13" s="642" t="s">
        <v>560</v>
      </c>
      <c r="B13" s="641">
        <v>2923</v>
      </c>
    </row>
    <row r="14" spans="1:2" ht="15.75" customHeight="1">
      <c r="A14" s="293" t="s">
        <v>475</v>
      </c>
      <c r="B14" s="641">
        <v>2926</v>
      </c>
    </row>
    <row r="15" spans="1:2" ht="15.75" customHeight="1">
      <c r="A15" s="293" t="s">
        <v>542</v>
      </c>
      <c r="B15" s="641">
        <v>9360</v>
      </c>
    </row>
    <row r="16" spans="1:2" ht="15.75" customHeight="1">
      <c r="A16" s="293" t="s">
        <v>536</v>
      </c>
      <c r="B16" s="641">
        <v>3781</v>
      </c>
    </row>
    <row r="17" spans="1:2" ht="15.75" customHeight="1">
      <c r="A17" s="293" t="s">
        <v>537</v>
      </c>
      <c r="B17" s="641">
        <v>23158</v>
      </c>
    </row>
    <row r="18" spans="1:2" ht="15.75" customHeight="1">
      <c r="A18" s="293" t="s">
        <v>538</v>
      </c>
      <c r="B18" s="641">
        <v>571</v>
      </c>
    </row>
    <row r="19" spans="1:2" ht="15.75" customHeight="1">
      <c r="A19" s="293" t="s">
        <v>539</v>
      </c>
      <c r="B19" s="641">
        <v>241</v>
      </c>
    </row>
    <row r="20" spans="1:2" ht="15.75" customHeight="1">
      <c r="A20" s="293" t="s">
        <v>541</v>
      </c>
      <c r="B20" s="641">
        <v>288</v>
      </c>
    </row>
    <row r="21" spans="1:2" ht="15.75" customHeight="1">
      <c r="A21" s="293"/>
      <c r="B21" s="538"/>
    </row>
    <row r="22" spans="1:2" ht="15.75" customHeight="1">
      <c r="A22" s="293"/>
      <c r="B22" s="538"/>
    </row>
    <row r="23" spans="1:2" ht="15.75" customHeight="1">
      <c r="A23" s="293"/>
      <c r="B23" s="538"/>
    </row>
    <row r="24" spans="1:2" ht="15.75" customHeight="1">
      <c r="A24" s="293"/>
      <c r="B24" s="538"/>
    </row>
    <row r="25" spans="1:2" ht="15.75" customHeight="1">
      <c r="A25" s="294"/>
      <c r="B25" s="538"/>
    </row>
    <row r="26" spans="1:2" ht="15.75" customHeight="1">
      <c r="A26" s="295"/>
      <c r="B26" s="538"/>
    </row>
    <row r="27" spans="1:2" ht="15.75" customHeight="1">
      <c r="A27" s="295"/>
      <c r="B27" s="538"/>
    </row>
    <row r="28" spans="1:2" ht="15.75" customHeight="1">
      <c r="A28" s="295"/>
      <c r="B28" s="538"/>
    </row>
    <row r="29" spans="1:2" ht="15.75" customHeight="1">
      <c r="A29" s="295"/>
      <c r="B29" s="538"/>
    </row>
    <row r="30" spans="1:2" ht="15.75" customHeight="1">
      <c r="A30" s="486"/>
      <c r="B30" s="538"/>
    </row>
    <row r="31" spans="1:2" ht="15.75" customHeight="1">
      <c r="A31" s="295" t="s">
        <v>117</v>
      </c>
      <c r="B31" s="538"/>
    </row>
    <row r="32" spans="1:2" ht="15.75" customHeight="1">
      <c r="A32" s="295" t="s">
        <v>78</v>
      </c>
      <c r="B32" s="538"/>
    </row>
    <row r="33" spans="1:2" ht="15.75" customHeight="1" thickBot="1">
      <c r="A33" s="487" t="s">
        <v>79</v>
      </c>
      <c r="B33" s="539"/>
    </row>
    <row r="34" spans="1:2" ht="18" customHeight="1" thickBot="1">
      <c r="A34" s="198" t="s">
        <v>102</v>
      </c>
      <c r="B34" s="643">
        <f>SUM(B3:B33)</f>
        <v>211111</v>
      </c>
    </row>
  </sheetData>
  <sheetProtection/>
  <printOptions horizontalCentered="1"/>
  <pageMargins left="0.7874015748031497" right="0.7874015748031497" top="1.4173228346456694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Polgármesteri hivatal kiadási előirányzatai
feladatonként&amp;14
&amp;R&amp;"Times New Roman CE,Félkövér dőlt"&amp;11 7.számú melléklet&amp;"Times New Roman CE,Dőlt"&amp;12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Domaháza PH</cp:lastModifiedBy>
  <cp:lastPrinted>2009-03-25T10:48:55Z</cp:lastPrinted>
  <dcterms:created xsi:type="dcterms:W3CDTF">1999-10-30T10:30:45Z</dcterms:created>
  <dcterms:modified xsi:type="dcterms:W3CDTF">2009-03-25T13:56:30Z</dcterms:modified>
  <cp:category/>
  <cp:version/>
  <cp:contentType/>
  <cp:contentStatus/>
</cp:coreProperties>
</file>